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'List1'!$A$1:$N$56</definedName>
  </definedNames>
  <calcPr fullCalcOnLoad="1"/>
</workbook>
</file>

<file path=xl/sharedStrings.xml><?xml version="1.0" encoding="utf-8"?>
<sst xmlns="http://schemas.openxmlformats.org/spreadsheetml/2006/main" count="105" uniqueCount="83">
  <si>
    <t>Mateřská škola Pionýrů</t>
  </si>
  <si>
    <t>Mateřská škola Kamarád</t>
  </si>
  <si>
    <t>Základní škola Jičínská</t>
  </si>
  <si>
    <t>Školní jídelna Komenského</t>
  </si>
  <si>
    <t>Základní škola Npor.Loma</t>
  </si>
  <si>
    <t>v tis.Kč</t>
  </si>
  <si>
    <t>Středisko volného času Luna Příbor</t>
  </si>
  <si>
    <t>NÁZEV NÁKLADOVÉ POLOŽKY</t>
  </si>
  <si>
    <t>cestovné</t>
  </si>
  <si>
    <t>č.ú.</t>
  </si>
  <si>
    <t>NÁKLADY CELKEM:</t>
  </si>
  <si>
    <t>spotřeba materiálu</t>
  </si>
  <si>
    <t>VÝNOSY</t>
  </si>
  <si>
    <t>VÝNOSY CELKEM:</t>
  </si>
  <si>
    <t>zapojení RF</t>
  </si>
  <si>
    <t>reprezentace školy</t>
  </si>
  <si>
    <t>ostatní výnosy</t>
  </si>
  <si>
    <t>výnosy v hlavní činnosti</t>
  </si>
  <si>
    <t>výnosy v doplňkové činnosti</t>
  </si>
  <si>
    <t>z toho:</t>
  </si>
  <si>
    <t>náklady v hlavní činnosti</t>
  </si>
  <si>
    <t>náklady v doplňkové činnosti</t>
  </si>
  <si>
    <t>ostatní finanční náklady</t>
  </si>
  <si>
    <t>výnosy z potravin</t>
  </si>
  <si>
    <t>spotřeba energie</t>
  </si>
  <si>
    <r>
      <t xml:space="preserve">mzdové nákl.+soc. pojištění  - </t>
    </r>
    <r>
      <rPr>
        <sz val="8"/>
        <rFont val="Times New Roman CE"/>
        <family val="0"/>
      </rPr>
      <t>(HČ)</t>
    </r>
  </si>
  <si>
    <r>
      <t xml:space="preserve">mzdové nákl.+soc. pojištění  - </t>
    </r>
    <r>
      <rPr>
        <sz val="8"/>
        <rFont val="Times New Roman CE"/>
        <family val="0"/>
      </rPr>
      <t>(DČ)</t>
    </r>
  </si>
  <si>
    <t>opravy a udržování</t>
  </si>
  <si>
    <t>odpisy dlouhodobého majetku</t>
  </si>
  <si>
    <t>ostatní služby</t>
  </si>
  <si>
    <r>
      <t xml:space="preserve">spotřeba materiálu - </t>
    </r>
    <r>
      <rPr>
        <sz val="9"/>
        <rFont val="Times New Roman CE"/>
        <family val="0"/>
      </rPr>
      <t>potraviny</t>
    </r>
  </si>
  <si>
    <t>521-525</t>
  </si>
  <si>
    <t xml:space="preserve">zákonné + jiné soc.náklady </t>
  </si>
  <si>
    <t>527-528</t>
  </si>
  <si>
    <t>ostatní náklady z činnosti</t>
  </si>
  <si>
    <t xml:space="preserve"> z toho odpisy</t>
  </si>
  <si>
    <t>zapojení fondu odměn</t>
  </si>
  <si>
    <t xml:space="preserve">Fond odměn </t>
  </si>
  <si>
    <t xml:space="preserve">Fond FKSP </t>
  </si>
  <si>
    <t>NÁZEV FONDU</t>
  </si>
  <si>
    <t>náklady z DDHM</t>
  </si>
  <si>
    <t>zapojení FI na opravu a údržbu</t>
  </si>
  <si>
    <t xml:space="preserve">Fond investic (FI) </t>
  </si>
  <si>
    <t>daň z příjmů</t>
  </si>
  <si>
    <t>v tis. Kč</t>
  </si>
  <si>
    <t>SVČ Luna Příbor</t>
  </si>
  <si>
    <t>r.2018</t>
  </si>
  <si>
    <t>Fond rezervní (RF) z darů</t>
  </si>
  <si>
    <t>Fond rezervní (RF) z HV</t>
  </si>
  <si>
    <t>r.2019</t>
  </si>
  <si>
    <t>SROVNÁNÍ PLÁNU NÁKLADŮ A VÝNOSŮ ŠKOLSKÝCH "PO"  NA ROK 2019 S FINANČNÍM PLÁNEM PROVOZU ROKU 2018</t>
  </si>
  <si>
    <t>Finanční plán nákladů a výnosů škol a školských zařízení na rok 2019:</t>
  </si>
  <si>
    <t>% rozdíl výše nákladů r.2019 oproti r.2018</t>
  </si>
  <si>
    <r>
      <t xml:space="preserve">VÝŠE POŽADOVANÉHO PŘÍSPĚVKU   </t>
    </r>
    <r>
      <rPr>
        <b/>
        <sz val="9"/>
        <rFont val="Times New Roman"/>
        <family val="1"/>
      </rPr>
      <t>organizace na provoz r. 2019:</t>
    </r>
  </si>
  <si>
    <t>% rozdíl výše požadovaného příspěvku na  provoz r. 2019 oproti r. 2018</t>
  </si>
  <si>
    <t>STAVY FONDŮ K 31.12.2018 - předpoklad</t>
  </si>
  <si>
    <t>Stavy fondů k 31.12.2018 - předpoklad</t>
  </si>
  <si>
    <t>Investiční požadavky PO na rok 2019 na opravy a údržbu nemovitého majetku</t>
  </si>
  <si>
    <t>Investiční požadavky PO na rok 2019 na nákup investičního majetku</t>
  </si>
  <si>
    <r>
      <rPr>
        <b/>
        <sz val="8"/>
        <rFont val="Arial"/>
        <family val="2"/>
      </rPr>
      <t xml:space="preserve">požadavek na realizaci investice ze strany zřizovatele </t>
    </r>
    <r>
      <rPr>
        <b/>
        <i/>
        <sz val="8"/>
        <rFont val="Arial"/>
        <family val="2"/>
      </rPr>
      <t>(rekonstrukce fasády školy, rekonstrukce topení - výměna radiátorů)</t>
    </r>
    <r>
      <rPr>
        <i/>
        <sz val="8"/>
        <rFont val="Arial"/>
        <family val="2"/>
      </rPr>
      <t xml:space="preserve">
</t>
    </r>
  </si>
  <si>
    <r>
      <rPr>
        <b/>
        <sz val="10"/>
        <rFont val="Arial"/>
        <family val="2"/>
      </rPr>
      <t>370,00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výměna PVC v jídelně, oprava rozvodů vody</t>
    </r>
    <r>
      <rPr>
        <sz val="9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(bude hrazeno
 z fondu investic PO a jiných zdrojů - DČ) </t>
    </r>
  </si>
  <si>
    <r>
      <t xml:space="preserve">120,00
</t>
    </r>
    <r>
      <rPr>
        <sz val="8"/>
        <rFont val="Arial"/>
        <family val="2"/>
      </rPr>
      <t>pánev</t>
    </r>
    <r>
      <rPr>
        <b/>
        <sz val="10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(bude hrazeno
 z fondu investic PO) </t>
    </r>
  </si>
  <si>
    <r>
      <rPr>
        <b/>
        <sz val="8"/>
        <rFont val="Arial"/>
        <family val="2"/>
      </rPr>
      <t xml:space="preserve">požadavek na realizaci investice ze strany zřizovatele </t>
    </r>
    <r>
      <rPr>
        <b/>
        <i/>
        <sz val="8"/>
        <rFont val="Arial"/>
        <family val="2"/>
      </rPr>
      <t>(oprava oplocení MŠ Švermova 500 tis., rekonstrukce fasády budov MŠ)</t>
    </r>
    <r>
      <rPr>
        <i/>
        <sz val="8"/>
        <rFont val="Arial"/>
        <family val="2"/>
      </rPr>
      <t xml:space="preserve">
</t>
    </r>
  </si>
  <si>
    <r>
      <t xml:space="preserve">(+) 1,44 %  </t>
    </r>
    <r>
      <rPr>
        <b/>
        <sz val="7"/>
        <rFont val="Arial"/>
        <family val="2"/>
      </rPr>
      <t>(+23 tis)</t>
    </r>
  </si>
  <si>
    <r>
      <t xml:space="preserve"> (+) 1,47 %  </t>
    </r>
    <r>
      <rPr>
        <b/>
        <sz val="7"/>
        <rFont val="Arial"/>
        <family val="2"/>
      </rPr>
      <t>(+ 41,9 tis)</t>
    </r>
  </si>
  <si>
    <r>
      <t xml:space="preserve"> (+) 4,63 %  </t>
    </r>
    <r>
      <rPr>
        <b/>
        <sz val="7"/>
        <rFont val="Arial"/>
        <family val="2"/>
      </rPr>
      <t>(+336 tis)</t>
    </r>
  </si>
  <si>
    <r>
      <t>(+) 7,65 %</t>
    </r>
    <r>
      <rPr>
        <b/>
        <sz val="7"/>
        <rFont val="Arial"/>
        <family val="2"/>
      </rPr>
      <t xml:space="preserve">  (+470 tis)</t>
    </r>
  </si>
  <si>
    <r>
      <t xml:space="preserve"> (+) 0 %  </t>
    </r>
    <r>
      <rPr>
        <b/>
        <sz val="7"/>
        <rFont val="Arial"/>
        <family val="2"/>
      </rPr>
      <t>(+0 tis)</t>
    </r>
  </si>
  <si>
    <r>
      <t xml:space="preserve">(+) 9,86 %    </t>
    </r>
    <r>
      <rPr>
        <b/>
        <sz val="7"/>
        <rFont val="Arial"/>
        <family val="2"/>
      </rPr>
      <t>(+80 tis)</t>
    </r>
  </si>
  <si>
    <r>
      <t xml:space="preserve">(-) 1,6 %   </t>
    </r>
    <r>
      <rPr>
        <b/>
        <sz val="7"/>
        <rFont val="Arial"/>
        <family val="2"/>
      </rPr>
      <t>(-21 tis)</t>
    </r>
  </si>
  <si>
    <r>
      <t xml:space="preserve"> (+) 7,39 %  </t>
    </r>
    <r>
      <rPr>
        <b/>
        <sz val="7"/>
        <rFont val="Arial"/>
        <family val="2"/>
      </rPr>
      <t>(+287 tis)</t>
    </r>
  </si>
  <si>
    <r>
      <t>(+) 11,11 %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7"/>
        <rFont val="Arial"/>
        <family val="2"/>
      </rPr>
      <t>(+50 tis)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</si>
  <si>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(-) 19,53 %  </t>
    </r>
    <r>
      <rPr>
        <b/>
        <sz val="7"/>
        <rFont val="Arial"/>
        <family val="2"/>
      </rPr>
      <t>(-100 tis)</t>
    </r>
  </si>
  <si>
    <r>
      <t xml:space="preserve">  (+) 3,30 %</t>
    </r>
    <r>
      <rPr>
        <b/>
        <sz val="7"/>
        <rFont val="Arial"/>
        <family val="2"/>
      </rPr>
      <t xml:space="preserve"> (+117 tis)</t>
    </r>
  </si>
  <si>
    <r>
      <t xml:space="preserve"> (+)3,24 % </t>
    </r>
    <r>
      <rPr>
        <b/>
        <sz val="7"/>
        <rFont val="Arial"/>
        <family val="2"/>
      </rPr>
      <t>(+106 tis)</t>
    </r>
    <r>
      <rPr>
        <b/>
        <sz val="9"/>
        <rFont val="Arial"/>
        <family val="2"/>
      </rPr>
      <t xml:space="preserve">  </t>
    </r>
  </si>
  <si>
    <t xml:space="preserve">Požadavek na příspěvek zřizovatele k pokrytí neinvestičních (provozních) nákladů šesti školských příspěvkových organizací činí pro rok 2019 celkem 10 645 tis.Kč, což je navýšení oproti roku 2018 o cca 3,92 %. </t>
  </si>
  <si>
    <r>
      <t xml:space="preserve">požadavek na realizaci investice ze strany zřizovatele  </t>
    </r>
    <r>
      <rPr>
        <b/>
        <i/>
        <sz val="8"/>
        <rFont val="Arial"/>
        <family val="2"/>
      </rPr>
      <t>(výměna oken ZŠ, oprava fasády školy, rekuperace, oprava ŠD - střecha, okna, fasáda, ...)</t>
    </r>
  </si>
  <si>
    <t>Plán nákladů organizace na rok 2019 odpovídá cca nákladům roku 2018  (navýšení o 1,44 %) -  viz tabulka.
Požadovaný neinvestiční příspěvek na provoz od zřizovatele je vyšší oproti roku 2018 o 9,86 %, což je zapříčiněno nižšími výnosy a mírným nárůstem požadavků na spotřebu materiálu, ostatní služby a mzdové náklady.</t>
  </si>
  <si>
    <t>Plán nákladů organizace na rok 2019 je o 4,63% vyšší než v roce 2018, a to zejména v důsledku navýšení DDHM, oprav a spotřeby energií.
Požadovaný neinvestiční příspěvek na provoz od zřizovatele je vyšší oproti roku 2018 o 7,39 %.</t>
  </si>
  <si>
    <t>Plán nákladů organizace na rok 2019 je srovnatelný oproti roku 2018 (navýšení o 1,47 %) - mírně navýšena je spotřeba materiálu a ostatní služby, naopak poníženy jsou spotřeba energie a opravy.
Požadovaný neinvestiční příspěvek na provoz od zřizovatele je snížen oproti roku 2018 o 1,6 % - nárůst mzdových nákladů je částečně kompenzován zapojením fondu odměn.</t>
  </si>
  <si>
    <t>Plán nákladů organizace na rok 2019 je o 3,30 % vyšší než v roce 2018 - navýšena je zejména spotřeba materiálu, energie, opravy a ostatní služby.
Požadovaný neinvestiční příspěvek na provoz od zřizovatele je vyšší oproti roku 2018 o 3,24 %.</t>
  </si>
  <si>
    <t>Plán nákladů organizace na rok 2019 je oproti roku 2018 navýšen o 7,65 %, největší navýšení je u spotřeby materiálu-potraviny. Toto navýšení je kompenzováno navýšením plánovaných výnosů.
Požadovaný neinvestiční příspěvek na provoz od zřizovatele je vyšší oproti roku 2018 o 50 tis. Kč, rozdíl je způsoben nezapojením rezervního fondu oproti roku 2018.</t>
  </si>
  <si>
    <t>Plán nákladů organizace na rok 2019 je v celkovém součtu shodný s rokem 2018, změny u jednotlivých nákladových položek jsou minimální.
Požadovaný neinvestiční příspěvek na provoz od zřizovatele je snížen oproti roku 2018 o 19,53 % - bude zapojen rezervní fond ve výši 100 tis. Kč oproti roku 2018.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</si>
</sst>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</numFmts>
  <fonts count="63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 CE"/>
      <family val="0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 CE"/>
      <family val="0"/>
    </font>
    <font>
      <b/>
      <sz val="8"/>
      <name val="Times New Roman CE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dotted"/>
      <top>
        <color indexed="63"/>
      </top>
      <bottom style="thin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 style="dotted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4" fontId="12" fillId="33" borderId="19" xfId="37" applyFont="1" applyFill="1" applyBorder="1" applyAlignment="1">
      <alignment horizontal="center" vertical="center"/>
    </xf>
    <xf numFmtId="44" fontId="3" fillId="0" borderId="20" xfId="37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4" fontId="6" fillId="22" borderId="12" xfId="0" applyNumberFormat="1" applyFont="1" applyFill="1" applyBorder="1" applyAlignment="1">
      <alignment horizontal="right"/>
    </xf>
    <xf numFmtId="4" fontId="13" fillId="0" borderId="21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4" fontId="6" fillId="22" borderId="23" xfId="0" applyNumberFormat="1" applyFont="1" applyFill="1" applyBorder="1" applyAlignment="1">
      <alignment/>
    </xf>
    <xf numFmtId="4" fontId="6" fillId="22" borderId="24" xfId="0" applyNumberFormat="1" applyFont="1" applyFill="1" applyBorder="1" applyAlignment="1">
      <alignment horizontal="right"/>
    </xf>
    <xf numFmtId="4" fontId="6" fillId="22" borderId="12" xfId="0" applyNumberFormat="1" applyFont="1" applyFill="1" applyBorder="1" applyAlignment="1">
      <alignment/>
    </xf>
    <xf numFmtId="4" fontId="13" fillId="0" borderId="25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/>
    </xf>
    <xf numFmtId="4" fontId="19" fillId="22" borderId="28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horizontal="right"/>
    </xf>
    <xf numFmtId="4" fontId="18" fillId="0" borderId="29" xfId="0" applyNumberFormat="1" applyFont="1" applyFill="1" applyBorder="1" applyAlignment="1">
      <alignment/>
    </xf>
    <xf numFmtId="4" fontId="19" fillId="22" borderId="30" xfId="0" applyNumberFormat="1" applyFont="1" applyFill="1" applyBorder="1" applyAlignment="1">
      <alignment horizontal="right" vertical="center"/>
    </xf>
    <xf numFmtId="4" fontId="19" fillId="22" borderId="31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" fontId="19" fillId="22" borderId="30" xfId="0" applyNumberFormat="1" applyFont="1" applyFill="1" applyBorder="1" applyAlignment="1">
      <alignment vertical="center"/>
    </xf>
    <xf numFmtId="4" fontId="19" fillId="22" borderId="31" xfId="0" applyNumberFormat="1" applyFont="1" applyFill="1" applyBorder="1" applyAlignment="1">
      <alignment vertical="center"/>
    </xf>
    <xf numFmtId="0" fontId="8" fillId="36" borderId="32" xfId="0" applyFont="1" applyFill="1" applyBorder="1" applyAlignment="1">
      <alignment horizontal="left" vertical="center" wrapText="1"/>
    </xf>
    <xf numFmtId="4" fontId="7" fillId="36" borderId="17" xfId="0" applyNumberFormat="1" applyFont="1" applyFill="1" applyBorder="1" applyAlignment="1">
      <alignment horizontal="right" vertical="center"/>
    </xf>
    <xf numFmtId="0" fontId="14" fillId="36" borderId="22" xfId="0" applyFont="1" applyFill="1" applyBorder="1" applyAlignment="1">
      <alignment horizontal="right" vertical="center" wrapText="1"/>
    </xf>
    <xf numFmtId="4" fontId="19" fillId="36" borderId="33" xfId="0" applyNumberFormat="1" applyFont="1" applyFill="1" applyBorder="1" applyAlignment="1">
      <alignment horizontal="right" vertical="center"/>
    </xf>
    <xf numFmtId="4" fontId="6" fillId="37" borderId="12" xfId="0" applyNumberFormat="1" applyFont="1" applyFill="1" applyBorder="1" applyAlignment="1">
      <alignment horizontal="right"/>
    </xf>
    <xf numFmtId="44" fontId="12" fillId="37" borderId="19" xfId="37" applyFont="1" applyFill="1" applyBorder="1" applyAlignment="1">
      <alignment horizontal="center" vertical="center"/>
    </xf>
    <xf numFmtId="44" fontId="3" fillId="37" borderId="34" xfId="37" applyFont="1" applyFill="1" applyBorder="1" applyAlignment="1">
      <alignment horizontal="center" vertical="center"/>
    </xf>
    <xf numFmtId="4" fontId="6" fillId="37" borderId="23" xfId="0" applyNumberFormat="1" applyFont="1" applyFill="1" applyBorder="1" applyAlignment="1">
      <alignment/>
    </xf>
    <xf numFmtId="4" fontId="6" fillId="37" borderId="24" xfId="0" applyNumberFormat="1" applyFont="1" applyFill="1" applyBorder="1" applyAlignment="1">
      <alignment horizontal="right"/>
    </xf>
    <xf numFmtId="44" fontId="12" fillId="37" borderId="35" xfId="37" applyFont="1" applyFill="1" applyBorder="1" applyAlignment="1">
      <alignment horizontal="left" vertical="center"/>
    </xf>
    <xf numFmtId="44" fontId="12" fillId="37" borderId="36" xfId="37" applyFont="1" applyFill="1" applyBorder="1" applyAlignment="1">
      <alignment horizontal="left" vertical="center"/>
    </xf>
    <xf numFmtId="0" fontId="19" fillId="33" borderId="35" xfId="0" applyFont="1" applyFill="1" applyBorder="1" applyAlignment="1">
      <alignment/>
    </xf>
    <xf numFmtId="44" fontId="22" fillId="33" borderId="37" xfId="37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/>
    </xf>
    <xf numFmtId="0" fontId="20" fillId="34" borderId="39" xfId="0" applyFont="1" applyFill="1" applyBorder="1" applyAlignment="1">
      <alignment horizontal="center" vertical="center" wrapText="1"/>
    </xf>
    <xf numFmtId="4" fontId="18" fillId="34" borderId="32" xfId="0" applyNumberFormat="1" applyFont="1" applyFill="1" applyBorder="1" applyAlignment="1">
      <alignment horizontal="right" vertical="center"/>
    </xf>
    <xf numFmtId="4" fontId="13" fillId="0" borderId="40" xfId="0" applyNumberFormat="1" applyFont="1" applyFill="1" applyBorder="1" applyAlignment="1">
      <alignment horizontal="right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4" fontId="7" fillId="35" borderId="41" xfId="0" applyNumberFormat="1" applyFont="1" applyFill="1" applyBorder="1" applyAlignment="1">
      <alignment vertical="center"/>
    </xf>
    <xf numFmtId="4" fontId="19" fillId="37" borderId="33" xfId="0" applyNumberFormat="1" applyFont="1" applyFill="1" applyBorder="1" applyAlignment="1">
      <alignment/>
    </xf>
    <xf numFmtId="4" fontId="19" fillId="37" borderId="28" xfId="0" applyNumberFormat="1" applyFont="1" applyFill="1" applyBorder="1" applyAlignment="1">
      <alignment wrapText="1"/>
    </xf>
    <xf numFmtId="4" fontId="7" fillId="35" borderId="41" xfId="0" applyNumberFormat="1" applyFont="1" applyFill="1" applyBorder="1" applyAlignment="1">
      <alignment horizontal="right" vertical="center"/>
    </xf>
    <xf numFmtId="4" fontId="19" fillId="22" borderId="33" xfId="0" applyNumberFormat="1" applyFont="1" applyFill="1" applyBorder="1" applyAlignment="1">
      <alignment horizontal="right" vertical="center"/>
    </xf>
    <xf numFmtId="4" fontId="6" fillId="37" borderId="42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 horizontal="right" vertical="center"/>
    </xf>
    <xf numFmtId="4" fontId="18" fillId="38" borderId="43" xfId="0" applyNumberFormat="1" applyFont="1" applyFill="1" applyBorder="1" applyAlignment="1">
      <alignment horizontal="right" vertical="center"/>
    </xf>
    <xf numFmtId="4" fontId="19" fillId="36" borderId="44" xfId="0" applyNumberFormat="1" applyFont="1" applyFill="1" applyBorder="1" applyAlignment="1">
      <alignment horizontal="right" vertical="center"/>
    </xf>
    <xf numFmtId="4" fontId="13" fillId="38" borderId="22" xfId="0" applyNumberFormat="1" applyFont="1" applyFill="1" applyBorder="1" applyAlignment="1">
      <alignment horizontal="right" vertical="center"/>
    </xf>
    <xf numFmtId="4" fontId="18" fillId="34" borderId="43" xfId="0" applyNumberFormat="1" applyFont="1" applyFill="1" applyBorder="1" applyAlignment="1">
      <alignment horizontal="right" vertical="center"/>
    </xf>
    <xf numFmtId="4" fontId="19" fillId="22" borderId="37" xfId="0" applyNumberFormat="1" applyFont="1" applyFill="1" applyBorder="1" applyAlignment="1">
      <alignment horizontal="right" vertical="center"/>
    </xf>
    <xf numFmtId="4" fontId="13" fillId="0" borderId="22" xfId="0" applyNumberFormat="1" applyFont="1" applyFill="1" applyBorder="1" applyAlignment="1">
      <alignment horizontal="right" vertical="center"/>
    </xf>
    <xf numFmtId="4" fontId="6" fillId="22" borderId="42" xfId="0" applyNumberFormat="1" applyFont="1" applyFill="1" applyBorder="1" applyAlignment="1">
      <alignment/>
    </xf>
    <xf numFmtId="4" fontId="18" fillId="0" borderId="39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7" fillId="36" borderId="41" xfId="0" applyNumberFormat="1" applyFont="1" applyFill="1" applyBorder="1" applyAlignment="1">
      <alignment horizontal="right" vertical="center"/>
    </xf>
    <xf numFmtId="4" fontId="19" fillId="37" borderId="33" xfId="0" applyNumberFormat="1" applyFont="1" applyFill="1" applyBorder="1" applyAlignment="1">
      <alignment vertical="center"/>
    </xf>
    <xf numFmtId="4" fontId="18" fillId="0" borderId="45" xfId="0" applyNumberFormat="1" applyFont="1" applyFill="1" applyBorder="1" applyAlignment="1">
      <alignment/>
    </xf>
    <xf numFmtId="4" fontId="18" fillId="34" borderId="46" xfId="0" applyNumberFormat="1" applyFont="1" applyFill="1" applyBorder="1" applyAlignment="1">
      <alignment horizontal="right" vertical="center"/>
    </xf>
    <xf numFmtId="4" fontId="18" fillId="38" borderId="46" xfId="0" applyNumberFormat="1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vertical="center"/>
    </xf>
    <xf numFmtId="4" fontId="18" fillId="34" borderId="43" xfId="0" applyNumberFormat="1" applyFont="1" applyFill="1" applyBorder="1" applyAlignment="1">
      <alignment vertical="center"/>
    </xf>
    <xf numFmtId="4" fontId="6" fillId="22" borderId="24" xfId="0" applyNumberFormat="1" applyFont="1" applyFill="1" applyBorder="1" applyAlignment="1">
      <alignment/>
    </xf>
    <xf numFmtId="4" fontId="18" fillId="0" borderId="38" xfId="0" applyNumberFormat="1" applyFont="1" applyFill="1" applyBorder="1" applyAlignment="1">
      <alignment/>
    </xf>
    <xf numFmtId="4" fontId="19" fillId="36" borderId="44" xfId="0" applyNumberFormat="1" applyFont="1" applyFill="1" applyBorder="1" applyAlignment="1">
      <alignment vertical="center"/>
    </xf>
    <xf numFmtId="4" fontId="13" fillId="38" borderId="22" xfId="0" applyNumberFormat="1" applyFont="1" applyFill="1" applyBorder="1" applyAlignment="1">
      <alignment vertical="center"/>
    </xf>
    <xf numFmtId="4" fontId="19" fillId="22" borderId="28" xfId="0" applyNumberFormat="1" applyFont="1" applyFill="1" applyBorder="1" applyAlignment="1">
      <alignment vertical="center"/>
    </xf>
    <xf numFmtId="4" fontId="7" fillId="39" borderId="14" xfId="0" applyNumberFormat="1" applyFont="1" applyFill="1" applyBorder="1" applyAlignment="1">
      <alignment vertical="center"/>
    </xf>
    <xf numFmtId="4" fontId="18" fillId="0" borderId="47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 vertical="center"/>
    </xf>
    <xf numFmtId="4" fontId="19" fillId="22" borderId="18" xfId="0" applyNumberFormat="1" applyFont="1" applyFill="1" applyBorder="1" applyAlignment="1">
      <alignment horizontal="right" vertical="center"/>
    </xf>
    <xf numFmtId="4" fontId="7" fillId="40" borderId="14" xfId="0" applyNumberFormat="1" applyFont="1" applyFill="1" applyBorder="1" applyAlignment="1">
      <alignment vertical="center"/>
    </xf>
    <xf numFmtId="4" fontId="18" fillId="41" borderId="43" xfId="0" applyNumberFormat="1" applyFont="1" applyFill="1" applyBorder="1" applyAlignment="1">
      <alignment vertical="center"/>
    </xf>
    <xf numFmtId="4" fontId="18" fillId="41" borderId="46" xfId="0" applyNumberFormat="1" applyFont="1" applyFill="1" applyBorder="1" applyAlignment="1">
      <alignment horizontal="right" vertical="center"/>
    </xf>
    <xf numFmtId="4" fontId="13" fillId="41" borderId="48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4" fillId="0" borderId="49" xfId="0" applyFont="1" applyBorder="1" applyAlignment="1">
      <alignment/>
    </xf>
    <xf numFmtId="4" fontId="18" fillId="0" borderId="50" xfId="0" applyNumberFormat="1" applyFont="1" applyFill="1" applyBorder="1" applyAlignment="1">
      <alignment/>
    </xf>
    <xf numFmtId="4" fontId="18" fillId="34" borderId="51" xfId="0" applyNumberFormat="1" applyFont="1" applyFill="1" applyBorder="1" applyAlignment="1">
      <alignment vertical="center"/>
    </xf>
    <xf numFmtId="4" fontId="13" fillId="0" borderId="52" xfId="0" applyNumberFormat="1" applyFont="1" applyFill="1" applyBorder="1" applyAlignment="1">
      <alignment vertical="center"/>
    </xf>
    <xf numFmtId="4" fontId="13" fillId="0" borderId="53" xfId="0" applyNumberFormat="1" applyFont="1" applyFill="1" applyBorder="1" applyAlignment="1">
      <alignment vertical="center"/>
    </xf>
    <xf numFmtId="4" fontId="18" fillId="0" borderId="54" xfId="0" applyNumberFormat="1" applyFont="1" applyFill="1" applyBorder="1" applyAlignment="1">
      <alignment/>
    </xf>
    <xf numFmtId="4" fontId="18" fillId="38" borderId="55" xfId="0" applyNumberFormat="1" applyFont="1" applyFill="1" applyBorder="1" applyAlignment="1">
      <alignment vertical="center"/>
    </xf>
    <xf numFmtId="4" fontId="13" fillId="38" borderId="53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0" fillId="34" borderId="50" xfId="0" applyFont="1" applyFill="1" applyBorder="1" applyAlignment="1">
      <alignment horizontal="center" vertical="center" wrapText="1"/>
    </xf>
    <xf numFmtId="4" fontId="6" fillId="37" borderId="39" xfId="0" applyNumberFormat="1" applyFont="1" applyFill="1" applyBorder="1" applyAlignment="1">
      <alignment vertical="center"/>
    </xf>
    <xf numFmtId="4" fontId="6" fillId="37" borderId="17" xfId="0" applyNumberFormat="1" applyFont="1" applyFill="1" applyBorder="1" applyAlignment="1">
      <alignment horizontal="right"/>
    </xf>
    <xf numFmtId="4" fontId="7" fillId="42" borderId="41" xfId="0" applyNumberFormat="1" applyFont="1" applyFill="1" applyBorder="1" applyAlignment="1">
      <alignment horizontal="right" vertical="center"/>
    </xf>
    <xf numFmtId="4" fontId="19" fillId="37" borderId="28" xfId="0" applyNumberFormat="1" applyFont="1" applyFill="1" applyBorder="1" applyAlignment="1">
      <alignment horizontal="right" vertical="center"/>
    </xf>
    <xf numFmtId="4" fontId="19" fillId="37" borderId="18" xfId="0" applyNumberFormat="1" applyFont="1" applyFill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4" fontId="6" fillId="37" borderId="39" xfId="0" applyNumberFormat="1" applyFont="1" applyFill="1" applyBorder="1" applyAlignment="1">
      <alignment/>
    </xf>
    <xf numFmtId="4" fontId="6" fillId="37" borderId="39" xfId="0" applyNumberFormat="1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4" fontId="6" fillId="43" borderId="39" xfId="0" applyNumberFormat="1" applyFont="1" applyFill="1" applyBorder="1" applyAlignment="1">
      <alignment vertical="center"/>
    </xf>
    <xf numFmtId="4" fontId="19" fillId="37" borderId="56" xfId="0" applyNumberFormat="1" applyFont="1" applyFill="1" applyBorder="1" applyAlignment="1">
      <alignment/>
    </xf>
    <xf numFmtId="4" fontId="7" fillId="35" borderId="46" xfId="0" applyNumberFormat="1" applyFont="1" applyFill="1" applyBorder="1" applyAlignment="1">
      <alignment vertical="center" wrapText="1"/>
    </xf>
    <xf numFmtId="4" fontId="19" fillId="37" borderId="57" xfId="0" applyNumberFormat="1" applyFont="1" applyFill="1" applyBorder="1" applyAlignment="1">
      <alignment wrapText="1"/>
    </xf>
    <xf numFmtId="4" fontId="7" fillId="35" borderId="46" xfId="0" applyNumberFormat="1" applyFont="1" applyFill="1" applyBorder="1" applyAlignment="1">
      <alignment vertical="center"/>
    </xf>
    <xf numFmtId="4" fontId="19" fillId="37" borderId="58" xfId="0" applyNumberFormat="1" applyFont="1" applyFill="1" applyBorder="1" applyAlignment="1">
      <alignment vertical="center"/>
    </xf>
    <xf numFmtId="4" fontId="20" fillId="34" borderId="51" xfId="0" applyNumberFormat="1" applyFont="1" applyFill="1" applyBorder="1" applyAlignment="1">
      <alignment vertical="center"/>
    </xf>
    <xf numFmtId="4" fontId="6" fillId="43" borderId="39" xfId="0" applyNumberFormat="1" applyFont="1" applyFill="1" applyBorder="1" applyAlignment="1">
      <alignment/>
    </xf>
    <xf numFmtId="4" fontId="19" fillId="43" borderId="58" xfId="0" applyNumberFormat="1" applyFont="1" applyFill="1" applyBorder="1" applyAlignment="1">
      <alignment/>
    </xf>
    <xf numFmtId="4" fontId="19" fillId="43" borderId="33" xfId="0" applyNumberFormat="1" applyFont="1" applyFill="1" applyBorder="1" applyAlignment="1">
      <alignment/>
    </xf>
    <xf numFmtId="4" fontId="13" fillId="0" borderId="59" xfId="0" applyNumberFormat="1" applyFont="1" applyFill="1" applyBorder="1" applyAlignment="1">
      <alignment vertical="center"/>
    </xf>
    <xf numFmtId="4" fontId="19" fillId="43" borderId="28" xfId="0" applyNumberFormat="1" applyFont="1" applyFill="1" applyBorder="1" applyAlignment="1">
      <alignment/>
    </xf>
    <xf numFmtId="4" fontId="20" fillId="34" borderId="43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vertical="center"/>
    </xf>
    <xf numFmtId="4" fontId="18" fillId="0" borderId="27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18" fillId="0" borderId="60" xfId="0" applyNumberFormat="1" applyFont="1" applyFill="1" applyBorder="1" applyAlignment="1">
      <alignment horizontal="right"/>
    </xf>
    <xf numFmtId="4" fontId="20" fillId="34" borderId="43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wrapText="1"/>
    </xf>
    <xf numFmtId="4" fontId="18" fillId="0" borderId="60" xfId="0" applyNumberFormat="1" applyFont="1" applyFill="1" applyBorder="1" applyAlignment="1">
      <alignment wrapText="1"/>
    </xf>
    <xf numFmtId="4" fontId="20" fillId="34" borderId="43" xfId="0" applyNumberFormat="1" applyFont="1" applyFill="1" applyBorder="1" applyAlignment="1">
      <alignment vertical="center" wrapText="1"/>
    </xf>
    <xf numFmtId="4" fontId="13" fillId="0" borderId="25" xfId="0" applyNumberFormat="1" applyFont="1" applyFill="1" applyBorder="1" applyAlignment="1">
      <alignment wrapText="1"/>
    </xf>
    <xf numFmtId="4" fontId="13" fillId="0" borderId="22" xfId="0" applyNumberFormat="1" applyFont="1" applyFill="1" applyBorder="1" applyAlignment="1">
      <alignment wrapText="1"/>
    </xf>
    <xf numFmtId="4" fontId="18" fillId="0" borderId="60" xfId="0" applyNumberFormat="1" applyFont="1" applyFill="1" applyBorder="1" applyAlignment="1">
      <alignment/>
    </xf>
    <xf numFmtId="4" fontId="20" fillId="34" borderId="60" xfId="0" applyNumberFormat="1" applyFont="1" applyFill="1" applyBorder="1" applyAlignment="1">
      <alignment vertical="center"/>
    </xf>
    <xf numFmtId="0" fontId="0" fillId="44" borderId="13" xfId="0" applyFill="1" applyBorder="1" applyAlignment="1">
      <alignment horizontal="center"/>
    </xf>
    <xf numFmtId="0" fontId="0" fillId="44" borderId="39" xfId="0" applyFill="1" applyBorder="1" applyAlignment="1">
      <alignment horizontal="center"/>
    </xf>
    <xf numFmtId="0" fontId="10" fillId="44" borderId="13" xfId="0" applyFont="1" applyFill="1" applyBorder="1" applyAlignment="1">
      <alignment horizontal="center"/>
    </xf>
    <xf numFmtId="0" fontId="10" fillId="44" borderId="39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39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39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44" borderId="13" xfId="0" applyFill="1" applyBorder="1" applyAlignment="1">
      <alignment horizontal="center" wrapText="1"/>
    </xf>
    <xf numFmtId="0" fontId="0" fillId="44" borderId="39" xfId="0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44" borderId="20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44" borderId="13" xfId="0" applyFont="1" applyFill="1" applyBorder="1" applyAlignment="1">
      <alignment horizontal="center" wrapText="1"/>
    </xf>
    <xf numFmtId="0" fontId="0" fillId="44" borderId="39" xfId="0" applyFont="1" applyFill="1" applyBorder="1" applyAlignment="1">
      <alignment horizont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44" fontId="3" fillId="0" borderId="0" xfId="37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0" fontId="25" fillId="36" borderId="61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5" fillId="36" borderId="6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10" fontId="25" fillId="35" borderId="64" xfId="0" applyNumberFormat="1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/>
    </xf>
    <xf numFmtId="10" fontId="25" fillId="36" borderId="64" xfId="0" applyNumberFormat="1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/>
    </xf>
    <xf numFmtId="0" fontId="23" fillId="0" borderId="66" xfId="0" applyFont="1" applyBorder="1" applyAlignment="1">
      <alignment horizontal="right"/>
    </xf>
    <xf numFmtId="0" fontId="3" fillId="44" borderId="20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67" xfId="0" applyFont="1" applyFill="1" applyBorder="1" applyAlignment="1">
      <alignment horizontal="center" vertical="center" wrapText="1"/>
    </xf>
    <xf numFmtId="0" fontId="25" fillId="35" borderId="63" xfId="0" applyFont="1" applyFill="1" applyBorder="1" applyAlignment="1">
      <alignment horizontal="center" vertical="center"/>
    </xf>
    <xf numFmtId="44" fontId="21" fillId="36" borderId="64" xfId="37" applyFont="1" applyFill="1" applyBorder="1" applyAlignment="1">
      <alignment horizontal="center" vertical="center" wrapText="1"/>
    </xf>
    <xf numFmtId="44" fontId="21" fillId="36" borderId="63" xfId="37" applyFont="1" applyFill="1" applyBorder="1" applyAlignment="1">
      <alignment horizontal="center" vertical="center" wrapText="1"/>
    </xf>
    <xf numFmtId="10" fontId="25" fillId="35" borderId="61" xfId="0" applyNumberFormat="1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69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10" fontId="25" fillId="35" borderId="17" xfId="0" applyNumberFormat="1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6" borderId="6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4" fontId="3" fillId="35" borderId="14" xfId="37" applyFont="1" applyFill="1" applyBorder="1" applyAlignment="1">
      <alignment horizontal="center" vertical="center"/>
    </xf>
    <xf numFmtId="44" fontId="3" fillId="35" borderId="15" xfId="37" applyFont="1" applyFill="1" applyBorder="1" applyAlignment="1">
      <alignment horizontal="center" vertical="center"/>
    </xf>
    <xf numFmtId="44" fontId="3" fillId="0" borderId="23" xfId="37" applyFont="1" applyBorder="1" applyAlignment="1">
      <alignment horizontal="center" vertical="center" textRotation="90"/>
    </xf>
    <xf numFmtId="44" fontId="3" fillId="0" borderId="12" xfId="37" applyFont="1" applyBorder="1" applyAlignment="1">
      <alignment horizontal="center" vertical="center" textRotation="90"/>
    </xf>
    <xf numFmtId="44" fontId="3" fillId="35" borderId="0" xfId="37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44" fontId="21" fillId="35" borderId="64" xfId="37" applyFont="1" applyFill="1" applyBorder="1" applyAlignment="1">
      <alignment horizontal="center" vertical="center" wrapText="1"/>
    </xf>
    <xf numFmtId="44" fontId="21" fillId="35" borderId="63" xfId="37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20" zoomScaleNormal="120" zoomScalePageLayoutView="0" workbookViewId="0" topLeftCell="A1">
      <selection activeCell="P40" sqref="P40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4" width="8.140625" style="0" customWidth="1"/>
    <col min="5" max="5" width="8.28125" style="0" customWidth="1"/>
    <col min="6" max="6" width="8.00390625" style="0" customWidth="1"/>
    <col min="7" max="8" width="7.8515625" style="0" customWidth="1"/>
    <col min="9" max="9" width="8.140625" style="0" customWidth="1"/>
    <col min="10" max="10" width="7.7109375" style="0" customWidth="1"/>
    <col min="11" max="11" width="7.8515625" style="0" customWidth="1"/>
    <col min="12" max="13" width="8.421875" style="0" customWidth="1"/>
    <col min="14" max="14" width="8.00390625" style="0" customWidth="1"/>
    <col min="15" max="15" width="8.7109375" style="0" customWidth="1"/>
  </cols>
  <sheetData>
    <row r="1" spans="1:14" ht="12.75">
      <c r="A1" s="206" t="s">
        <v>50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3.5" thickBot="1">
      <c r="A2" s="217" t="s">
        <v>51</v>
      </c>
      <c r="B2" s="217"/>
      <c r="C2" s="217"/>
      <c r="D2" s="217"/>
      <c r="E2" s="217"/>
      <c r="F2" s="217"/>
      <c r="N2" s="12" t="s">
        <v>5</v>
      </c>
    </row>
    <row r="3" spans="1:16" ht="29.25" customHeight="1">
      <c r="A3" s="195" t="s">
        <v>9</v>
      </c>
      <c r="B3" s="212" t="s">
        <v>7</v>
      </c>
      <c r="C3" s="197" t="s">
        <v>0</v>
      </c>
      <c r="D3" s="198"/>
      <c r="E3" s="199" t="s">
        <v>1</v>
      </c>
      <c r="F3" s="200"/>
      <c r="G3" s="197" t="s">
        <v>4</v>
      </c>
      <c r="H3" s="198"/>
      <c r="I3" s="197" t="s">
        <v>2</v>
      </c>
      <c r="J3" s="198"/>
      <c r="K3" s="201" t="s">
        <v>3</v>
      </c>
      <c r="L3" s="202"/>
      <c r="M3" s="188" t="s">
        <v>6</v>
      </c>
      <c r="N3" s="189"/>
      <c r="O3" s="102"/>
      <c r="P3" s="6"/>
    </row>
    <row r="4" spans="1:15" ht="20.25" customHeight="1">
      <c r="A4" s="196"/>
      <c r="B4" s="213"/>
      <c r="C4" s="61" t="s">
        <v>49</v>
      </c>
      <c r="D4" s="30" t="s">
        <v>46</v>
      </c>
      <c r="E4" s="62" t="s">
        <v>49</v>
      </c>
      <c r="F4" s="58" t="s">
        <v>46</v>
      </c>
      <c r="G4" s="61" t="s">
        <v>49</v>
      </c>
      <c r="H4" s="29" t="s">
        <v>46</v>
      </c>
      <c r="I4" s="120" t="s">
        <v>49</v>
      </c>
      <c r="J4" s="29" t="s">
        <v>46</v>
      </c>
      <c r="K4" s="84" t="s">
        <v>49</v>
      </c>
      <c r="L4" s="85" t="s">
        <v>46</v>
      </c>
      <c r="M4" s="117" t="s">
        <v>49</v>
      </c>
      <c r="N4" s="111" t="s">
        <v>46</v>
      </c>
      <c r="O4" s="102"/>
    </row>
    <row r="5" spans="1:19" ht="12.75" customHeight="1">
      <c r="A5" s="3">
        <v>501</v>
      </c>
      <c r="B5" s="1" t="s">
        <v>30</v>
      </c>
      <c r="C5" s="44">
        <v>501</v>
      </c>
      <c r="D5" s="33">
        <v>524</v>
      </c>
      <c r="E5" s="112">
        <v>970</v>
      </c>
      <c r="F5" s="136">
        <v>940</v>
      </c>
      <c r="G5" s="119">
        <v>2353</v>
      </c>
      <c r="H5" s="141">
        <v>2386</v>
      </c>
      <c r="I5" s="118">
        <v>0</v>
      </c>
      <c r="J5" s="31">
        <v>0</v>
      </c>
      <c r="K5" s="129">
        <v>4081.2</v>
      </c>
      <c r="L5" s="31">
        <v>3690.1</v>
      </c>
      <c r="M5" s="129">
        <v>0</v>
      </c>
      <c r="N5" s="103">
        <v>0</v>
      </c>
      <c r="O5" s="110"/>
      <c r="P5" s="6"/>
      <c r="S5" s="19"/>
    </row>
    <row r="6" spans="1:15" ht="12.75" customHeight="1">
      <c r="A6" s="20"/>
      <c r="B6" s="2" t="s">
        <v>11</v>
      </c>
      <c r="C6" s="44">
        <v>146</v>
      </c>
      <c r="D6" s="33">
        <v>134</v>
      </c>
      <c r="E6" s="112">
        <v>353</v>
      </c>
      <c r="F6" s="136">
        <v>332</v>
      </c>
      <c r="G6" s="119">
        <v>617</v>
      </c>
      <c r="H6" s="141">
        <v>617</v>
      </c>
      <c r="I6" s="118">
        <v>557</v>
      </c>
      <c r="J6" s="31">
        <v>474</v>
      </c>
      <c r="K6" s="129">
        <v>129.8</v>
      </c>
      <c r="L6" s="31">
        <v>148</v>
      </c>
      <c r="M6" s="129">
        <v>300</v>
      </c>
      <c r="N6" s="103">
        <v>280</v>
      </c>
      <c r="O6" s="110"/>
    </row>
    <row r="7" spans="1:15" ht="12.75">
      <c r="A7" s="4">
        <v>502</v>
      </c>
      <c r="B7" s="1" t="s">
        <v>24</v>
      </c>
      <c r="C7" s="44">
        <v>385</v>
      </c>
      <c r="D7" s="33">
        <v>383</v>
      </c>
      <c r="E7" s="122">
        <v>552</v>
      </c>
      <c r="F7" s="136">
        <v>605</v>
      </c>
      <c r="G7" s="119">
        <v>1578</v>
      </c>
      <c r="H7" s="141">
        <v>1519</v>
      </c>
      <c r="I7" s="118">
        <v>1128</v>
      </c>
      <c r="J7" s="31">
        <v>1090</v>
      </c>
      <c r="K7" s="129">
        <v>585</v>
      </c>
      <c r="L7" s="31">
        <v>640</v>
      </c>
      <c r="M7" s="129">
        <v>0</v>
      </c>
      <c r="N7" s="103">
        <v>0</v>
      </c>
      <c r="O7" s="6"/>
    </row>
    <row r="8" spans="1:14" ht="12.75">
      <c r="A8" s="4">
        <v>511</v>
      </c>
      <c r="B8" s="1" t="s">
        <v>27</v>
      </c>
      <c r="C8" s="44">
        <v>85</v>
      </c>
      <c r="D8" s="33">
        <v>85</v>
      </c>
      <c r="E8" s="112">
        <v>205</v>
      </c>
      <c r="F8" s="136">
        <v>253</v>
      </c>
      <c r="G8" s="119">
        <v>1599</v>
      </c>
      <c r="H8" s="141">
        <v>1449</v>
      </c>
      <c r="I8" s="118">
        <v>592</v>
      </c>
      <c r="J8" s="31">
        <v>462</v>
      </c>
      <c r="K8" s="129">
        <v>125</v>
      </c>
      <c r="L8" s="31">
        <v>115</v>
      </c>
      <c r="M8" s="129">
        <v>200</v>
      </c>
      <c r="N8" s="103">
        <v>230</v>
      </c>
    </row>
    <row r="9" spans="1:15" ht="12.75">
      <c r="A9" s="4">
        <v>512</v>
      </c>
      <c r="B9" s="1" t="s">
        <v>8</v>
      </c>
      <c r="C9" s="44">
        <v>3</v>
      </c>
      <c r="D9" s="33">
        <v>3</v>
      </c>
      <c r="E9" s="112">
        <v>7</v>
      </c>
      <c r="F9" s="136">
        <v>7</v>
      </c>
      <c r="G9" s="119">
        <v>15</v>
      </c>
      <c r="H9" s="141">
        <v>15</v>
      </c>
      <c r="I9" s="118">
        <v>50</v>
      </c>
      <c r="J9" s="31">
        <v>42</v>
      </c>
      <c r="K9" s="129">
        <v>3</v>
      </c>
      <c r="L9" s="31">
        <v>1.5</v>
      </c>
      <c r="M9" s="129">
        <v>0</v>
      </c>
      <c r="N9" s="103">
        <v>0</v>
      </c>
      <c r="O9" s="6"/>
    </row>
    <row r="10" spans="1:15" ht="12.75">
      <c r="A10" s="4">
        <v>513</v>
      </c>
      <c r="B10" s="1" t="s">
        <v>15</v>
      </c>
      <c r="C10" s="44">
        <v>0</v>
      </c>
      <c r="D10" s="33">
        <v>0</v>
      </c>
      <c r="E10" s="112">
        <v>0</v>
      </c>
      <c r="F10" s="136">
        <v>0</v>
      </c>
      <c r="G10" s="119">
        <v>15</v>
      </c>
      <c r="H10" s="141">
        <v>35</v>
      </c>
      <c r="I10" s="118">
        <v>3</v>
      </c>
      <c r="J10" s="31">
        <v>3</v>
      </c>
      <c r="K10" s="129">
        <v>0</v>
      </c>
      <c r="L10" s="31">
        <v>0</v>
      </c>
      <c r="M10" s="129">
        <v>0</v>
      </c>
      <c r="N10" s="103">
        <v>0</v>
      </c>
      <c r="O10" s="6"/>
    </row>
    <row r="11" spans="1:15" ht="12.75">
      <c r="A11" s="4">
        <v>518</v>
      </c>
      <c r="B11" s="1" t="s">
        <v>29</v>
      </c>
      <c r="C11" s="44">
        <v>218</v>
      </c>
      <c r="D11" s="33">
        <v>205</v>
      </c>
      <c r="E11" s="112">
        <v>451</v>
      </c>
      <c r="F11" s="136">
        <v>398</v>
      </c>
      <c r="G11" s="119">
        <v>622</v>
      </c>
      <c r="H11" s="141">
        <v>647</v>
      </c>
      <c r="I11" s="118">
        <v>933</v>
      </c>
      <c r="J11" s="31">
        <v>853</v>
      </c>
      <c r="K11" s="129">
        <v>220.5</v>
      </c>
      <c r="L11" s="31">
        <v>206.7</v>
      </c>
      <c r="M11" s="129">
        <v>920</v>
      </c>
      <c r="N11" s="103">
        <v>920</v>
      </c>
      <c r="O11" s="6"/>
    </row>
    <row r="12" spans="1:16" ht="12.75">
      <c r="A12" s="14" t="s">
        <v>31</v>
      </c>
      <c r="B12" s="1" t="s">
        <v>25</v>
      </c>
      <c r="C12" s="44">
        <v>122</v>
      </c>
      <c r="D12" s="33">
        <v>107.8</v>
      </c>
      <c r="E12" s="112">
        <v>217.6</v>
      </c>
      <c r="F12" s="136">
        <v>126.9</v>
      </c>
      <c r="G12" s="119">
        <v>43</v>
      </c>
      <c r="H12" s="141">
        <v>43</v>
      </c>
      <c r="I12" s="118">
        <v>0</v>
      </c>
      <c r="J12" s="31">
        <v>0</v>
      </c>
      <c r="K12" s="129">
        <v>148.7</v>
      </c>
      <c r="L12" s="31">
        <v>106.5</v>
      </c>
      <c r="M12" s="129">
        <v>526</v>
      </c>
      <c r="N12" s="103">
        <v>526</v>
      </c>
      <c r="O12" s="121"/>
      <c r="P12" s="6"/>
    </row>
    <row r="13" spans="1:16" ht="12.75">
      <c r="A13" s="15"/>
      <c r="B13" s="1" t="s">
        <v>26</v>
      </c>
      <c r="C13" s="44">
        <v>0</v>
      </c>
      <c r="D13" s="33">
        <v>0</v>
      </c>
      <c r="E13" s="112">
        <v>0</v>
      </c>
      <c r="F13" s="136">
        <v>0</v>
      </c>
      <c r="G13" s="119">
        <v>345</v>
      </c>
      <c r="H13" s="141">
        <v>317</v>
      </c>
      <c r="I13" s="118">
        <v>0</v>
      </c>
      <c r="J13" s="31">
        <v>0</v>
      </c>
      <c r="K13" s="129">
        <v>1050.7</v>
      </c>
      <c r="L13" s="31">
        <v>976.6</v>
      </c>
      <c r="M13" s="129">
        <v>0</v>
      </c>
      <c r="N13" s="103">
        <v>0</v>
      </c>
      <c r="O13" s="6"/>
      <c r="P13" s="6"/>
    </row>
    <row r="14" spans="1:15" ht="12.75">
      <c r="A14" s="14" t="s">
        <v>33</v>
      </c>
      <c r="B14" s="1" t="s">
        <v>32</v>
      </c>
      <c r="C14" s="44">
        <v>38</v>
      </c>
      <c r="D14" s="33">
        <v>33.2</v>
      </c>
      <c r="E14" s="112">
        <v>35.3</v>
      </c>
      <c r="F14" s="136">
        <v>34</v>
      </c>
      <c r="G14" s="119">
        <v>12</v>
      </c>
      <c r="H14" s="141">
        <v>25</v>
      </c>
      <c r="I14" s="118">
        <v>117</v>
      </c>
      <c r="J14" s="31">
        <v>112</v>
      </c>
      <c r="K14" s="129">
        <v>35.2</v>
      </c>
      <c r="L14" s="31">
        <v>34.7</v>
      </c>
      <c r="M14" s="129">
        <v>51</v>
      </c>
      <c r="N14" s="103">
        <v>51</v>
      </c>
      <c r="O14" s="6"/>
    </row>
    <row r="15" spans="1:15" ht="12.75">
      <c r="A15" s="4">
        <v>549</v>
      </c>
      <c r="B15" s="1" t="s">
        <v>34</v>
      </c>
      <c r="C15" s="44">
        <v>0</v>
      </c>
      <c r="D15" s="33">
        <v>0</v>
      </c>
      <c r="E15" s="112">
        <v>0</v>
      </c>
      <c r="F15" s="136">
        <v>0</v>
      </c>
      <c r="G15" s="119">
        <v>10</v>
      </c>
      <c r="H15" s="141">
        <v>10</v>
      </c>
      <c r="I15" s="118">
        <v>3</v>
      </c>
      <c r="J15" s="31">
        <v>3</v>
      </c>
      <c r="K15" s="129">
        <v>0</v>
      </c>
      <c r="L15" s="31">
        <v>0</v>
      </c>
      <c r="M15" s="129">
        <v>0</v>
      </c>
      <c r="N15" s="103">
        <v>0</v>
      </c>
      <c r="O15" s="6"/>
    </row>
    <row r="16" spans="1:15" ht="12.75">
      <c r="A16" s="4">
        <v>551</v>
      </c>
      <c r="B16" s="10" t="s">
        <v>28</v>
      </c>
      <c r="C16" s="44">
        <v>1</v>
      </c>
      <c r="D16" s="33">
        <v>1</v>
      </c>
      <c r="E16" s="112">
        <v>23.6</v>
      </c>
      <c r="F16" s="136">
        <v>41.7</v>
      </c>
      <c r="G16" s="119">
        <v>4</v>
      </c>
      <c r="H16" s="141">
        <v>4</v>
      </c>
      <c r="I16" s="118">
        <v>0</v>
      </c>
      <c r="J16" s="31">
        <v>0</v>
      </c>
      <c r="K16" s="129">
        <v>205.5</v>
      </c>
      <c r="L16" s="31">
        <v>205.5</v>
      </c>
      <c r="M16" s="129">
        <v>15</v>
      </c>
      <c r="N16" s="103">
        <v>15</v>
      </c>
      <c r="O16" s="6"/>
    </row>
    <row r="17" spans="1:14" ht="12.75">
      <c r="A17" s="4">
        <v>558</v>
      </c>
      <c r="B17" s="10" t="s">
        <v>40</v>
      </c>
      <c r="C17" s="44">
        <v>120</v>
      </c>
      <c r="D17" s="33">
        <v>120</v>
      </c>
      <c r="E17" s="112">
        <v>73</v>
      </c>
      <c r="F17" s="136">
        <v>108</v>
      </c>
      <c r="G17" s="119">
        <v>380</v>
      </c>
      <c r="H17" s="141">
        <v>190</v>
      </c>
      <c r="I17" s="118">
        <v>280</v>
      </c>
      <c r="J17" s="31">
        <v>507</v>
      </c>
      <c r="K17" s="129">
        <v>30</v>
      </c>
      <c r="L17" s="31">
        <v>20</v>
      </c>
      <c r="M17" s="129">
        <v>50</v>
      </c>
      <c r="N17" s="103">
        <v>40</v>
      </c>
    </row>
    <row r="18" spans="1:15" ht="12.75">
      <c r="A18" s="9">
        <v>569</v>
      </c>
      <c r="B18" s="11" t="s">
        <v>22</v>
      </c>
      <c r="C18" s="44">
        <v>0</v>
      </c>
      <c r="D18" s="33">
        <v>0</v>
      </c>
      <c r="E18" s="112">
        <v>0</v>
      </c>
      <c r="F18" s="136">
        <v>0</v>
      </c>
      <c r="G18" s="119">
        <v>0</v>
      </c>
      <c r="H18" s="141">
        <v>0</v>
      </c>
      <c r="I18" s="118">
        <v>0</v>
      </c>
      <c r="J18" s="31">
        <v>0</v>
      </c>
      <c r="K18" s="129">
        <v>0</v>
      </c>
      <c r="L18" s="31">
        <v>0</v>
      </c>
      <c r="M18" s="129">
        <v>0</v>
      </c>
      <c r="N18" s="103">
        <v>0</v>
      </c>
      <c r="O18" s="6"/>
    </row>
    <row r="19" spans="1:15" ht="12.75">
      <c r="A19" s="101">
        <v>591</v>
      </c>
      <c r="B19" s="57" t="s">
        <v>43</v>
      </c>
      <c r="C19" s="113">
        <v>0</v>
      </c>
      <c r="D19" s="139">
        <v>0</v>
      </c>
      <c r="E19" s="112">
        <v>0</v>
      </c>
      <c r="F19" s="136">
        <v>0</v>
      </c>
      <c r="G19" s="119">
        <v>0</v>
      </c>
      <c r="H19" s="142">
        <v>0</v>
      </c>
      <c r="I19" s="118">
        <v>1</v>
      </c>
      <c r="J19" s="31">
        <v>1</v>
      </c>
      <c r="K19" s="129">
        <v>0</v>
      </c>
      <c r="L19" s="146">
        <v>0</v>
      </c>
      <c r="M19" s="129">
        <v>0</v>
      </c>
      <c r="N19" s="103">
        <v>0</v>
      </c>
      <c r="O19" s="6"/>
    </row>
    <row r="20" spans="1:14" ht="19.5" customHeight="1">
      <c r="A20" s="207" t="s">
        <v>10</v>
      </c>
      <c r="B20" s="211"/>
      <c r="C20" s="114">
        <f aca="true" t="shared" si="0" ref="C20:H20">SUM(C5:C19)</f>
        <v>1619</v>
      </c>
      <c r="D20" s="140">
        <f t="shared" si="0"/>
        <v>1596</v>
      </c>
      <c r="E20" s="63">
        <f t="shared" si="0"/>
        <v>2887.5</v>
      </c>
      <c r="F20" s="134">
        <f t="shared" si="0"/>
        <v>2845.6</v>
      </c>
      <c r="G20" s="124">
        <f t="shared" si="0"/>
        <v>7593</v>
      </c>
      <c r="H20" s="143">
        <f t="shared" si="0"/>
        <v>7257</v>
      </c>
      <c r="I20" s="126">
        <f aca="true" t="shared" si="1" ref="I20:N20">SUM(I5:I19)</f>
        <v>3664</v>
      </c>
      <c r="J20" s="134">
        <f t="shared" si="1"/>
        <v>3547</v>
      </c>
      <c r="K20" s="126">
        <f t="shared" si="1"/>
        <v>6614.599999999999</v>
      </c>
      <c r="L20" s="147">
        <f t="shared" si="1"/>
        <v>6144.6</v>
      </c>
      <c r="M20" s="126">
        <f t="shared" si="1"/>
        <v>2062</v>
      </c>
      <c r="N20" s="128">
        <f t="shared" si="1"/>
        <v>2062</v>
      </c>
    </row>
    <row r="21" spans="1:15" ht="12.75" customHeight="1">
      <c r="A21" s="45" t="s">
        <v>19</v>
      </c>
      <c r="B21" s="49" t="s">
        <v>20</v>
      </c>
      <c r="C21" s="115">
        <v>1619</v>
      </c>
      <c r="D21" s="27">
        <v>1596</v>
      </c>
      <c r="E21" s="123">
        <v>2885.5</v>
      </c>
      <c r="F21" s="137">
        <v>2843.6</v>
      </c>
      <c r="G21" s="65">
        <v>6651</v>
      </c>
      <c r="H21" s="144">
        <v>6344</v>
      </c>
      <c r="I21" s="127">
        <v>3660</v>
      </c>
      <c r="J21" s="135">
        <v>3544</v>
      </c>
      <c r="K21" s="130">
        <v>3814</v>
      </c>
      <c r="L21" s="135">
        <v>3564.7</v>
      </c>
      <c r="M21" s="133">
        <v>2062</v>
      </c>
      <c r="N21" s="132">
        <v>2062</v>
      </c>
      <c r="O21" s="6"/>
    </row>
    <row r="22" spans="1:15" ht="12.75" customHeight="1">
      <c r="A22" s="46"/>
      <c r="B22" s="50" t="s">
        <v>21</v>
      </c>
      <c r="C22" s="116">
        <v>0</v>
      </c>
      <c r="D22" s="28">
        <v>0</v>
      </c>
      <c r="E22" s="64">
        <v>2</v>
      </c>
      <c r="F22" s="138">
        <v>2</v>
      </c>
      <c r="G22" s="125">
        <v>942</v>
      </c>
      <c r="H22" s="145">
        <v>913</v>
      </c>
      <c r="I22" s="80">
        <v>4</v>
      </c>
      <c r="J22" s="23">
        <v>3</v>
      </c>
      <c r="K22" s="131">
        <v>2800.6</v>
      </c>
      <c r="L22" s="23">
        <v>2579.9</v>
      </c>
      <c r="M22" s="131">
        <v>0</v>
      </c>
      <c r="N22" s="106">
        <v>0</v>
      </c>
      <c r="O22" s="6"/>
    </row>
    <row r="23" spans="1:14" ht="21" customHeight="1" thickBot="1">
      <c r="A23" s="214" t="s">
        <v>52</v>
      </c>
      <c r="B23" s="215"/>
      <c r="C23" s="203" t="s">
        <v>63</v>
      </c>
      <c r="D23" s="204"/>
      <c r="E23" s="193" t="s">
        <v>64</v>
      </c>
      <c r="F23" s="190"/>
      <c r="G23" s="179" t="s">
        <v>65</v>
      </c>
      <c r="H23" s="190"/>
      <c r="I23" s="179" t="s">
        <v>73</v>
      </c>
      <c r="J23" s="190"/>
      <c r="K23" s="179" t="s">
        <v>66</v>
      </c>
      <c r="L23" s="180"/>
      <c r="M23" s="193" t="s">
        <v>67</v>
      </c>
      <c r="N23" s="194"/>
    </row>
    <row r="24" spans="1:15" ht="12.75" customHeight="1">
      <c r="A24" s="209" t="s">
        <v>12</v>
      </c>
      <c r="B24" s="13" t="s">
        <v>23</v>
      </c>
      <c r="C24" s="68">
        <v>501</v>
      </c>
      <c r="D24" s="34">
        <v>524</v>
      </c>
      <c r="E24" s="76">
        <v>970</v>
      </c>
      <c r="F24" s="34">
        <v>940</v>
      </c>
      <c r="G24" s="24">
        <v>2353</v>
      </c>
      <c r="H24" s="81">
        <v>2386</v>
      </c>
      <c r="I24" s="47">
        <v>0</v>
      </c>
      <c r="J24" s="94">
        <v>0</v>
      </c>
      <c r="K24" s="76">
        <v>4081.2</v>
      </c>
      <c r="L24" s="34">
        <v>3690.1</v>
      </c>
      <c r="M24" s="76">
        <v>0</v>
      </c>
      <c r="N24" s="107">
        <v>0</v>
      </c>
      <c r="O24" s="6"/>
    </row>
    <row r="25" spans="1:15" ht="12.75" customHeight="1">
      <c r="A25" s="210"/>
      <c r="B25" s="8" t="s">
        <v>16</v>
      </c>
      <c r="C25" s="48">
        <v>183</v>
      </c>
      <c r="D25" s="33">
        <v>197</v>
      </c>
      <c r="E25" s="25">
        <v>499.7</v>
      </c>
      <c r="F25" s="33">
        <v>506.8</v>
      </c>
      <c r="G25" s="25">
        <v>722</v>
      </c>
      <c r="H25" s="33">
        <v>697</v>
      </c>
      <c r="I25" s="44">
        <v>290</v>
      </c>
      <c r="J25" s="77">
        <v>271</v>
      </c>
      <c r="K25" s="88">
        <v>2137.1</v>
      </c>
      <c r="L25" s="31">
        <v>2056.2</v>
      </c>
      <c r="M25" s="88">
        <v>1550</v>
      </c>
      <c r="N25" s="103">
        <v>1550</v>
      </c>
      <c r="O25" s="6"/>
    </row>
    <row r="26" spans="1:16" ht="12.75" customHeight="1">
      <c r="A26" s="210"/>
      <c r="B26" s="7" t="s">
        <v>41</v>
      </c>
      <c r="C26" s="48">
        <v>0</v>
      </c>
      <c r="D26" s="33">
        <v>0</v>
      </c>
      <c r="E26" s="25">
        <v>80</v>
      </c>
      <c r="F26" s="33">
        <v>90</v>
      </c>
      <c r="G26" s="21">
        <v>90</v>
      </c>
      <c r="H26" s="77">
        <v>100</v>
      </c>
      <c r="I26" s="44">
        <v>0</v>
      </c>
      <c r="J26" s="77">
        <v>0</v>
      </c>
      <c r="K26" s="88">
        <v>0</v>
      </c>
      <c r="L26" s="31">
        <v>0</v>
      </c>
      <c r="M26" s="88">
        <v>0</v>
      </c>
      <c r="N26" s="103">
        <v>0</v>
      </c>
      <c r="O26" s="6"/>
      <c r="P26" s="6"/>
    </row>
    <row r="27" spans="1:16" ht="12.75" customHeight="1">
      <c r="A27" s="210"/>
      <c r="B27" s="8" t="s">
        <v>14</v>
      </c>
      <c r="C27" s="48">
        <v>29</v>
      </c>
      <c r="D27" s="33">
        <v>50</v>
      </c>
      <c r="E27" s="21">
        <v>0</v>
      </c>
      <c r="F27" s="77">
        <v>0</v>
      </c>
      <c r="G27" s="25">
        <v>380</v>
      </c>
      <c r="H27" s="33">
        <v>317</v>
      </c>
      <c r="I27" s="44">
        <v>0</v>
      </c>
      <c r="J27" s="77">
        <v>0</v>
      </c>
      <c r="K27" s="26">
        <v>0</v>
      </c>
      <c r="L27" s="89">
        <v>56.7</v>
      </c>
      <c r="M27" s="88">
        <v>100</v>
      </c>
      <c r="N27" s="103">
        <v>0</v>
      </c>
      <c r="O27" s="6"/>
      <c r="P27" s="6"/>
    </row>
    <row r="28" spans="1:14" ht="12.75" customHeight="1">
      <c r="A28" s="210"/>
      <c r="B28" s="8" t="s">
        <v>36</v>
      </c>
      <c r="C28" s="48">
        <v>15</v>
      </c>
      <c r="D28" s="33">
        <v>14</v>
      </c>
      <c r="E28" s="21">
        <v>50</v>
      </c>
      <c r="F28" s="78">
        <v>0</v>
      </c>
      <c r="G28" s="25">
        <v>0</v>
      </c>
      <c r="H28" s="33">
        <v>0</v>
      </c>
      <c r="I28" s="44">
        <v>0</v>
      </c>
      <c r="J28" s="78">
        <v>0</v>
      </c>
      <c r="K28" s="21">
        <v>0</v>
      </c>
      <c r="L28" s="33">
        <v>0</v>
      </c>
      <c r="M28" s="88">
        <v>0</v>
      </c>
      <c r="N28" s="103">
        <v>0</v>
      </c>
    </row>
    <row r="29" spans="1:15" ht="26.25" customHeight="1">
      <c r="A29" s="210"/>
      <c r="B29" s="40" t="s">
        <v>53</v>
      </c>
      <c r="C29" s="69">
        <v>891</v>
      </c>
      <c r="D29" s="70">
        <v>811</v>
      </c>
      <c r="E29" s="79">
        <v>1290</v>
      </c>
      <c r="F29" s="83">
        <v>1311</v>
      </c>
      <c r="G29" s="69">
        <v>4173</v>
      </c>
      <c r="H29" s="70">
        <v>3886</v>
      </c>
      <c r="I29" s="41">
        <v>3379</v>
      </c>
      <c r="J29" s="99">
        <v>3273</v>
      </c>
      <c r="K29" s="97">
        <v>500</v>
      </c>
      <c r="L29" s="98">
        <v>450</v>
      </c>
      <c r="M29" s="93">
        <v>412</v>
      </c>
      <c r="N29" s="108">
        <v>512</v>
      </c>
      <c r="O29" s="6"/>
    </row>
    <row r="30" spans="1:14" ht="12.75" customHeight="1">
      <c r="A30" s="210"/>
      <c r="B30" s="42" t="s">
        <v>35</v>
      </c>
      <c r="C30" s="71">
        <v>1</v>
      </c>
      <c r="D30" s="72">
        <v>1</v>
      </c>
      <c r="E30" s="71">
        <v>24</v>
      </c>
      <c r="F30" s="72">
        <v>42</v>
      </c>
      <c r="G30" s="71">
        <v>3</v>
      </c>
      <c r="H30" s="72">
        <v>3</v>
      </c>
      <c r="I30" s="43">
        <v>0</v>
      </c>
      <c r="J30" s="100">
        <v>0</v>
      </c>
      <c r="K30" s="90">
        <v>62</v>
      </c>
      <c r="L30" s="91">
        <v>69</v>
      </c>
      <c r="M30" s="90">
        <v>15</v>
      </c>
      <c r="N30" s="109">
        <v>15</v>
      </c>
    </row>
    <row r="31" spans="1:14" ht="19.5" customHeight="1">
      <c r="A31" s="207" t="s">
        <v>13</v>
      </c>
      <c r="B31" s="208"/>
      <c r="C31" s="37">
        <f>C24+C25+C27+C28+C29</f>
        <v>1619</v>
      </c>
      <c r="D31" s="73">
        <v>1596</v>
      </c>
      <c r="E31" s="66">
        <f>E24+E25+E26+E27+E28+E29</f>
        <v>2889.7</v>
      </c>
      <c r="F31" s="59">
        <v>2847.8</v>
      </c>
      <c r="G31" s="66">
        <f>G24+G25+G26+G27+G29</f>
        <v>7718</v>
      </c>
      <c r="H31" s="82">
        <v>7386</v>
      </c>
      <c r="I31" s="66">
        <f>I25+I29</f>
        <v>3669</v>
      </c>
      <c r="J31" s="82">
        <v>3552</v>
      </c>
      <c r="K31" s="86">
        <f>K24+K25+K29</f>
        <v>6718.299999999999</v>
      </c>
      <c r="L31" s="87">
        <v>6253</v>
      </c>
      <c r="M31" s="86">
        <f>M25+M27+M29</f>
        <v>2062</v>
      </c>
      <c r="N31" s="104">
        <v>2062</v>
      </c>
    </row>
    <row r="32" spans="1:15" ht="12.75" customHeight="1">
      <c r="A32" s="16" t="s">
        <v>19</v>
      </c>
      <c r="B32" s="51" t="s">
        <v>17</v>
      </c>
      <c r="C32" s="35">
        <v>1619</v>
      </c>
      <c r="D32" s="27">
        <v>1596</v>
      </c>
      <c r="E32" s="32">
        <v>2885.5</v>
      </c>
      <c r="F32" s="27">
        <v>2843.6</v>
      </c>
      <c r="G32" s="32">
        <v>6651</v>
      </c>
      <c r="H32" s="60">
        <v>6344</v>
      </c>
      <c r="I32" s="32">
        <v>3660</v>
      </c>
      <c r="J32" s="60">
        <v>3544</v>
      </c>
      <c r="K32" s="92">
        <v>3814</v>
      </c>
      <c r="L32" s="22">
        <v>3564.7</v>
      </c>
      <c r="M32" s="38">
        <v>2062</v>
      </c>
      <c r="N32" s="105">
        <v>2062</v>
      </c>
      <c r="O32" s="6"/>
    </row>
    <row r="33" spans="1:15" ht="12.75" customHeight="1">
      <c r="A33" s="52"/>
      <c r="B33" s="53" t="s">
        <v>18</v>
      </c>
      <c r="C33" s="74">
        <v>0</v>
      </c>
      <c r="D33" s="75">
        <v>0</v>
      </c>
      <c r="E33" s="67">
        <v>4.2</v>
      </c>
      <c r="F33" s="28">
        <v>4.2</v>
      </c>
      <c r="G33" s="36">
        <v>1067</v>
      </c>
      <c r="H33" s="75">
        <v>1042</v>
      </c>
      <c r="I33" s="96">
        <v>9</v>
      </c>
      <c r="J33" s="95">
        <v>8</v>
      </c>
      <c r="K33" s="39">
        <v>2904.3</v>
      </c>
      <c r="L33" s="23">
        <v>2688.3</v>
      </c>
      <c r="M33" s="39">
        <v>0</v>
      </c>
      <c r="N33" s="106">
        <v>0</v>
      </c>
      <c r="O33" s="6"/>
    </row>
    <row r="34" spans="1:17" ht="27.75" customHeight="1" thickBot="1">
      <c r="A34" s="191" t="s">
        <v>54</v>
      </c>
      <c r="B34" s="192"/>
      <c r="C34" s="181" t="s">
        <v>68</v>
      </c>
      <c r="D34" s="205"/>
      <c r="E34" s="172" t="s">
        <v>69</v>
      </c>
      <c r="F34" s="174"/>
      <c r="G34" s="181" t="s">
        <v>70</v>
      </c>
      <c r="H34" s="205"/>
      <c r="I34" s="172" t="s">
        <v>74</v>
      </c>
      <c r="J34" s="174"/>
      <c r="K34" s="181" t="s">
        <v>71</v>
      </c>
      <c r="L34" s="182"/>
      <c r="M34" s="172" t="s">
        <v>72</v>
      </c>
      <c r="N34" s="173"/>
      <c r="P34" s="18"/>
      <c r="Q34" s="5"/>
    </row>
    <row r="35" spans="1:17" ht="18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Q35" s="5"/>
    </row>
    <row r="36" spans="1:17" ht="30" customHeight="1">
      <c r="A36" s="176" t="s">
        <v>75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Q36" s="5"/>
    </row>
    <row r="37" spans="1:17" ht="9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Q37" s="5"/>
    </row>
    <row r="38" spans="1:17" ht="53.25" customHeight="1">
      <c r="A38" s="176" t="s">
        <v>0</v>
      </c>
      <c r="B38" s="176"/>
      <c r="C38" s="177" t="s">
        <v>77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Q38" s="5"/>
    </row>
    <row r="39" spans="1:17" ht="65.25" customHeight="1">
      <c r="A39" s="176" t="s">
        <v>1</v>
      </c>
      <c r="B39" s="176"/>
      <c r="C39" s="177" t="s">
        <v>79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Q39" s="5"/>
    </row>
    <row r="40" spans="1:17" ht="54.75" customHeight="1">
      <c r="A40" s="176" t="s">
        <v>4</v>
      </c>
      <c r="B40" s="176"/>
      <c r="C40" s="177" t="s">
        <v>78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Q40" s="5"/>
    </row>
    <row r="41" spans="1:17" ht="50.25" customHeight="1">
      <c r="A41" s="176" t="s">
        <v>2</v>
      </c>
      <c r="B41" s="176"/>
      <c r="C41" s="177" t="s">
        <v>80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Q41" s="5"/>
    </row>
    <row r="42" spans="1:17" ht="65.25" customHeight="1">
      <c r="A42" s="176" t="s">
        <v>3</v>
      </c>
      <c r="B42" s="176"/>
      <c r="C42" s="177" t="s">
        <v>81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Q42" s="5"/>
    </row>
    <row r="43" spans="1:17" ht="63" customHeight="1">
      <c r="A43" s="176" t="s">
        <v>45</v>
      </c>
      <c r="B43" s="176"/>
      <c r="C43" s="177" t="s">
        <v>82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Q43" s="5"/>
    </row>
    <row r="44" spans="1:17" ht="44.2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Q44" s="5"/>
    </row>
    <row r="45" spans="1:17" ht="89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Q45" s="5"/>
    </row>
    <row r="46" spans="1:17" ht="34.5" customHeight="1">
      <c r="A46" s="185" t="s">
        <v>55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6" t="s">
        <v>44</v>
      </c>
      <c r="N46" s="186"/>
      <c r="Q46" s="5"/>
    </row>
    <row r="47" spans="1:17" ht="36.75" customHeight="1">
      <c r="A47" s="162" t="s">
        <v>56</v>
      </c>
      <c r="B47" s="17" t="s">
        <v>39</v>
      </c>
      <c r="C47" s="163" t="s">
        <v>0</v>
      </c>
      <c r="D47" s="163"/>
      <c r="E47" s="187" t="s">
        <v>1</v>
      </c>
      <c r="F47" s="187"/>
      <c r="G47" s="163" t="s">
        <v>4</v>
      </c>
      <c r="H47" s="163"/>
      <c r="I47" s="163" t="s">
        <v>2</v>
      </c>
      <c r="J47" s="163"/>
      <c r="K47" s="163" t="s">
        <v>3</v>
      </c>
      <c r="L47" s="163"/>
      <c r="M47" s="163" t="s">
        <v>6</v>
      </c>
      <c r="N47" s="163"/>
      <c r="Q47" s="5"/>
    </row>
    <row r="48" spans="1:14" ht="20.25" customHeight="1">
      <c r="A48" s="162"/>
      <c r="B48" s="54" t="s">
        <v>42</v>
      </c>
      <c r="C48" s="164">
        <v>11.55</v>
      </c>
      <c r="D48" s="164"/>
      <c r="E48" s="164">
        <v>106.7</v>
      </c>
      <c r="F48" s="164"/>
      <c r="G48" s="164">
        <v>98.47</v>
      </c>
      <c r="H48" s="164"/>
      <c r="I48" s="164">
        <v>30</v>
      </c>
      <c r="J48" s="164"/>
      <c r="K48" s="164">
        <v>1239.77</v>
      </c>
      <c r="L48" s="164"/>
      <c r="M48" s="164">
        <v>71.87</v>
      </c>
      <c r="N48" s="164"/>
    </row>
    <row r="49" spans="1:14" ht="20.25" customHeight="1">
      <c r="A49" s="162"/>
      <c r="B49" s="55" t="s">
        <v>48</v>
      </c>
      <c r="C49" s="164">
        <v>32.63</v>
      </c>
      <c r="D49" s="164"/>
      <c r="E49" s="164">
        <v>122.4</v>
      </c>
      <c r="F49" s="164"/>
      <c r="G49" s="164">
        <v>433.92</v>
      </c>
      <c r="H49" s="164"/>
      <c r="I49" s="164">
        <v>53</v>
      </c>
      <c r="J49" s="164"/>
      <c r="K49" s="164">
        <v>287.63</v>
      </c>
      <c r="L49" s="164"/>
      <c r="M49" s="164">
        <v>145.79</v>
      </c>
      <c r="N49" s="164"/>
    </row>
    <row r="50" spans="1:14" ht="20.25" customHeight="1">
      <c r="A50" s="162"/>
      <c r="B50" s="55" t="s">
        <v>47</v>
      </c>
      <c r="C50" s="158">
        <v>10</v>
      </c>
      <c r="D50" s="159"/>
      <c r="E50" s="158">
        <v>3</v>
      </c>
      <c r="F50" s="159"/>
      <c r="G50" s="158">
        <v>0</v>
      </c>
      <c r="H50" s="159"/>
      <c r="I50" s="158">
        <v>20</v>
      </c>
      <c r="J50" s="159"/>
      <c r="K50" s="158">
        <v>0</v>
      </c>
      <c r="L50" s="159"/>
      <c r="M50" s="158">
        <v>21.61</v>
      </c>
      <c r="N50" s="159"/>
    </row>
    <row r="51" spans="1:14" ht="20.25" customHeight="1">
      <c r="A51" s="162"/>
      <c r="B51" s="54" t="s">
        <v>37</v>
      </c>
      <c r="C51" s="164">
        <v>18.32</v>
      </c>
      <c r="D51" s="164"/>
      <c r="E51" s="164">
        <v>122.2</v>
      </c>
      <c r="F51" s="164"/>
      <c r="G51" s="164">
        <v>118.31</v>
      </c>
      <c r="H51" s="164"/>
      <c r="I51" s="164">
        <v>8</v>
      </c>
      <c r="J51" s="164"/>
      <c r="K51" s="164">
        <v>32.5</v>
      </c>
      <c r="L51" s="164"/>
      <c r="M51" s="164">
        <v>138.44</v>
      </c>
      <c r="N51" s="164"/>
    </row>
    <row r="52" spans="1:14" ht="20.25" customHeight="1">
      <c r="A52" s="162"/>
      <c r="B52" s="56" t="s">
        <v>38</v>
      </c>
      <c r="C52" s="164">
        <v>68.45</v>
      </c>
      <c r="D52" s="164"/>
      <c r="E52" s="164">
        <v>86.4</v>
      </c>
      <c r="F52" s="164"/>
      <c r="G52" s="171">
        <v>81.77</v>
      </c>
      <c r="H52" s="171"/>
      <c r="I52" s="164">
        <v>70</v>
      </c>
      <c r="J52" s="164"/>
      <c r="K52" s="171">
        <v>65.23</v>
      </c>
      <c r="L52" s="171"/>
      <c r="M52" s="167">
        <v>11.38</v>
      </c>
      <c r="N52" s="167"/>
    </row>
    <row r="53" spans="1:14" ht="18" customHeight="1">
      <c r="A53" s="148"/>
      <c r="B53" s="149"/>
      <c r="C53" s="160"/>
      <c r="D53" s="161"/>
      <c r="E53" s="160"/>
      <c r="F53" s="161"/>
      <c r="G53" s="160"/>
      <c r="H53" s="161"/>
      <c r="I53" s="160"/>
      <c r="J53" s="161"/>
      <c r="K53" s="165"/>
      <c r="L53" s="166"/>
      <c r="M53" s="160"/>
      <c r="N53" s="161"/>
    </row>
    <row r="54" spans="1:14" ht="102" customHeight="1">
      <c r="A54" s="154" t="s">
        <v>57</v>
      </c>
      <c r="B54" s="155"/>
      <c r="C54" s="152" t="s">
        <v>59</v>
      </c>
      <c r="D54" s="153"/>
      <c r="E54" s="152" t="s">
        <v>62</v>
      </c>
      <c r="F54" s="153"/>
      <c r="G54" s="158">
        <v>0</v>
      </c>
      <c r="H54" s="159"/>
      <c r="I54" s="156" t="s">
        <v>76</v>
      </c>
      <c r="J54" s="157"/>
      <c r="K54" s="158" t="s">
        <v>60</v>
      </c>
      <c r="L54" s="159"/>
      <c r="M54" s="168">
        <v>0</v>
      </c>
      <c r="N54" s="169"/>
    </row>
    <row r="55" spans="1:14" ht="16.5" customHeight="1">
      <c r="A55" s="148"/>
      <c r="B55" s="149"/>
      <c r="C55" s="150"/>
      <c r="D55" s="151"/>
      <c r="E55" s="150"/>
      <c r="F55" s="151"/>
      <c r="G55" s="150"/>
      <c r="H55" s="151"/>
      <c r="I55" s="150"/>
      <c r="J55" s="151"/>
      <c r="K55" s="150"/>
      <c r="L55" s="151"/>
      <c r="M55" s="150"/>
      <c r="N55" s="151"/>
    </row>
    <row r="56" spans="1:14" ht="119.25" customHeight="1">
      <c r="A56" s="154" t="s">
        <v>58</v>
      </c>
      <c r="B56" s="155"/>
      <c r="C56" s="168">
        <v>0</v>
      </c>
      <c r="D56" s="169"/>
      <c r="E56" s="219">
        <v>0</v>
      </c>
      <c r="F56" s="220"/>
      <c r="G56" s="164">
        <v>0</v>
      </c>
      <c r="H56" s="164"/>
      <c r="I56" s="158">
        <v>0</v>
      </c>
      <c r="J56" s="159"/>
      <c r="K56" s="216" t="s">
        <v>61</v>
      </c>
      <c r="L56" s="159"/>
      <c r="M56" s="168">
        <v>0</v>
      </c>
      <c r="N56" s="169"/>
    </row>
    <row r="59" spans="1:14" ht="19.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</row>
  </sheetData>
  <sheetProtection/>
  <mergeCells count="112">
    <mergeCell ref="C50:D50"/>
    <mergeCell ref="E50:F50"/>
    <mergeCell ref="G50:H50"/>
    <mergeCell ref="I50:J50"/>
    <mergeCell ref="K50:L50"/>
    <mergeCell ref="M50:N50"/>
    <mergeCell ref="A41:B41"/>
    <mergeCell ref="C41:N41"/>
    <mergeCell ref="A42:B42"/>
    <mergeCell ref="A43:B43"/>
    <mergeCell ref="C42:N42"/>
    <mergeCell ref="C43:N43"/>
    <mergeCell ref="K56:L56"/>
    <mergeCell ref="K47:L47"/>
    <mergeCell ref="G3:H3"/>
    <mergeCell ref="A2:F2"/>
    <mergeCell ref="A59:N59"/>
    <mergeCell ref="A36:N36"/>
    <mergeCell ref="M56:N56"/>
    <mergeCell ref="A56:B56"/>
    <mergeCell ref="C56:D56"/>
    <mergeCell ref="E56:F56"/>
    <mergeCell ref="G56:H56"/>
    <mergeCell ref="I56:J56"/>
    <mergeCell ref="G34:H34"/>
    <mergeCell ref="C47:D47"/>
    <mergeCell ref="A1:N1"/>
    <mergeCell ref="A31:B31"/>
    <mergeCell ref="A24:A30"/>
    <mergeCell ref="A20:B20"/>
    <mergeCell ref="B3:B4"/>
    <mergeCell ref="A23:B23"/>
    <mergeCell ref="A3:A4"/>
    <mergeCell ref="C3:D3"/>
    <mergeCell ref="E3:F3"/>
    <mergeCell ref="K3:L3"/>
    <mergeCell ref="I3:J3"/>
    <mergeCell ref="G49:H49"/>
    <mergeCell ref="C23:D23"/>
    <mergeCell ref="E23:F23"/>
    <mergeCell ref="C34:D34"/>
    <mergeCell ref="C48:D48"/>
    <mergeCell ref="M3:N3"/>
    <mergeCell ref="I23:J23"/>
    <mergeCell ref="I47:J47"/>
    <mergeCell ref="C49:D49"/>
    <mergeCell ref="A34:B34"/>
    <mergeCell ref="E49:F49"/>
    <mergeCell ref="E34:F34"/>
    <mergeCell ref="M23:N23"/>
    <mergeCell ref="M49:N49"/>
    <mergeCell ref="G23:H23"/>
    <mergeCell ref="G53:H53"/>
    <mergeCell ref="E47:F47"/>
    <mergeCell ref="G51:H51"/>
    <mergeCell ref="C51:D51"/>
    <mergeCell ref="G48:H48"/>
    <mergeCell ref="K54:L54"/>
    <mergeCell ref="E51:F51"/>
    <mergeCell ref="I48:J48"/>
    <mergeCell ref="I49:J49"/>
    <mergeCell ref="I52:J52"/>
    <mergeCell ref="K23:L23"/>
    <mergeCell ref="I51:J51"/>
    <mergeCell ref="K34:L34"/>
    <mergeCell ref="A37:N37"/>
    <mergeCell ref="A44:N44"/>
    <mergeCell ref="A46:L46"/>
    <mergeCell ref="M46:N46"/>
    <mergeCell ref="M51:N51"/>
    <mergeCell ref="A38:B38"/>
    <mergeCell ref="C38:N38"/>
    <mergeCell ref="G52:H52"/>
    <mergeCell ref="K52:L52"/>
    <mergeCell ref="M34:N34"/>
    <mergeCell ref="M47:N47"/>
    <mergeCell ref="I34:J34"/>
    <mergeCell ref="A45:N45"/>
    <mergeCell ref="A39:B39"/>
    <mergeCell ref="C39:N39"/>
    <mergeCell ref="A40:B40"/>
    <mergeCell ref="C40:N40"/>
    <mergeCell ref="K55:L55"/>
    <mergeCell ref="M55:N55"/>
    <mergeCell ref="M54:N54"/>
    <mergeCell ref="E52:F52"/>
    <mergeCell ref="C52:D52"/>
    <mergeCell ref="A35:N35"/>
    <mergeCell ref="K48:L48"/>
    <mergeCell ref="K49:L49"/>
    <mergeCell ref="K51:L51"/>
    <mergeCell ref="E48:F48"/>
    <mergeCell ref="M53:N53"/>
    <mergeCell ref="A47:A52"/>
    <mergeCell ref="G47:H47"/>
    <mergeCell ref="M48:N48"/>
    <mergeCell ref="A53:B53"/>
    <mergeCell ref="I53:J53"/>
    <mergeCell ref="K53:L53"/>
    <mergeCell ref="C53:D53"/>
    <mergeCell ref="E53:F53"/>
    <mergeCell ref="M52:N52"/>
    <mergeCell ref="A55:B55"/>
    <mergeCell ref="C55:D55"/>
    <mergeCell ref="E55:F55"/>
    <mergeCell ref="G55:H55"/>
    <mergeCell ref="I55:J55"/>
    <mergeCell ref="C54:D54"/>
    <mergeCell ref="E54:F54"/>
    <mergeCell ref="A54:B54"/>
    <mergeCell ref="I54:J54"/>
    <mergeCell ref="G54:H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Friedlová</cp:lastModifiedBy>
  <cp:lastPrinted>2018-09-17T08:07:21Z</cp:lastPrinted>
  <dcterms:created xsi:type="dcterms:W3CDTF">1997-01-24T11:07:25Z</dcterms:created>
  <dcterms:modified xsi:type="dcterms:W3CDTF">2018-10-22T10:28:08Z</dcterms:modified>
  <cp:category/>
  <cp:version/>
  <cp:contentType/>
  <cp:contentStatus/>
</cp:coreProperties>
</file>