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240" windowHeight="7755" activeTab="0"/>
  </bookViews>
  <sheets>
    <sheet name="rekapitulace" sheetId="1" r:id="rId1"/>
    <sheet name="komentář-příjmy" sheetId="2" r:id="rId2"/>
    <sheet name="daňové příjmy" sheetId="3" r:id="rId3"/>
    <sheet name="komentář-výdaje " sheetId="4" r:id="rId4"/>
    <sheet name="rozpočty org.složek" sheetId="5" r:id="rId5"/>
    <sheet name="komentář-financování" sheetId="6" r:id="rId6"/>
    <sheet name="další požadavky" sheetId="7" r:id="rId7"/>
  </sheets>
  <definedNames>
    <definedName name="_xlnm.Print_Area" localSheetId="2">'daňové příjmy'!$A$1:$N$39</definedName>
    <definedName name="_xlnm.Print_Area" localSheetId="1">'komentář-příjmy'!$A$1:$F$56</definedName>
    <definedName name="_xlnm.Print_Area" localSheetId="3">'komentář-výdaje '!$A$1:$D$205</definedName>
    <definedName name="_xlnm.Print_Area" localSheetId="4">'rozpočty org.složek'!$A$1:$E$153</definedName>
  </definedNames>
  <calcPr fullCalcOnLoad="1"/>
</workbook>
</file>

<file path=xl/sharedStrings.xml><?xml version="1.0" encoding="utf-8"?>
<sst xmlns="http://schemas.openxmlformats.org/spreadsheetml/2006/main" count="756" uniqueCount="569">
  <si>
    <t>Částka je zapracována dle podkladu OBNF a představuje přeúčtování energií a paušály za služby a energie: Diakonie 124 tis. Kč, koupaliště 50 tis. Kč, klášter 125 tis. Kč (muzeum, ZUŠ + stočné zahrady) + další přeúčtování a paušály Dukelská 1346, Freudova 118, Hájov posilovna + osadní výbor.</t>
  </si>
  <si>
    <r>
      <rPr>
        <b/>
        <sz val="10"/>
        <rFont val="Calibri"/>
        <family val="2"/>
      </rPr>
      <t>Energie.</t>
    </r>
    <r>
      <rPr>
        <sz val="10"/>
        <rFont val="Calibri"/>
        <family val="2"/>
      </rPr>
      <t xml:space="preserve"> Částka je zapracována dle podkladu OBNF a zahrnuje náklady na energie: vodu v částce 200 tis. Kč, teplo v částce 1 000 tis. Kč (budova Dukelská), plyn v částce 190 tis. Kč (nárůst je dán budovou čp. 54), elektrická energie v částce 300 tis. Kč (nárůst dán budovou čp. 54 a avízovaným nárůstem cen EE). Částky vyplývají ze současných zálohových plateb.</t>
    </r>
  </si>
  <si>
    <r>
      <rPr>
        <b/>
        <sz val="10"/>
        <rFont val="Calibri"/>
        <family val="2"/>
      </rPr>
      <t>Opravy kanalizací všeobecně.</t>
    </r>
    <r>
      <rPr>
        <sz val="10"/>
        <rFont val="Calibri"/>
        <family val="2"/>
      </rPr>
      <t xml:space="preserve"> Částka je zapracována dle podkladu OISM. Z těchto finančních prostředků jsou hrazeny větší opravy (nikoliv rekonstrukce) kanalizačních řadů v majetku města, případně kanalizací nebo jejich součástí, které jsou na území města a nemají žádného vlastníka. Není určena na jmenovité akce, využívá se pro aktuální potřebu oprav a odstraňování havárií. Celkově požadovaná částka vychází ze zkušeností získaných v předchozích letech a předpokládá řešení jen těch nejnutnějších úprav kanalizačního systému města, spíše řešení havárií. </t>
    </r>
  </si>
  <si>
    <r>
      <rPr>
        <b/>
        <sz val="10"/>
        <rFont val="Calibri"/>
        <family val="2"/>
      </rPr>
      <t xml:space="preserve">Sítě městského rozhlasu. </t>
    </r>
    <r>
      <rPr>
        <sz val="10"/>
        <rFont val="Calibri"/>
        <family val="2"/>
      </rPr>
      <t>Částka je zapracována dle podkladu OISM. Jedná se o každoročně rozpočtované prostředky na případné dovybavení sítě a opravy zařízení městského rozhlasu.</t>
    </r>
  </si>
  <si>
    <r>
      <rPr>
        <b/>
        <sz val="10"/>
        <rFont val="Calibri"/>
        <family val="2"/>
      </rPr>
      <t xml:space="preserve">Rozšiřování a úpravy sítě VO. </t>
    </r>
    <r>
      <rPr>
        <sz val="10"/>
        <rFont val="Calibri"/>
        <family val="2"/>
      </rPr>
      <t>Částka je zapracována dle podkladu OISM. Částka je určena na lokální úpravy a rozšiřování sítě veřejného osvětlení. Koresponduje s rozpočtem 2017 a 2018, je rozpočtována každoročně.</t>
    </r>
  </si>
  <si>
    <r>
      <t>Zástavba lokality "Za školou".</t>
    </r>
    <r>
      <rPr>
        <sz val="10"/>
        <rFont val="Calibri"/>
        <family val="2"/>
      </rPr>
      <t xml:space="preserve"> Částka je zapracována dle podkladu OISM. Jedná se výdaje související s realizací inženýrských sítí v lokalitě "Za školou" (vodovod, kanalizace, plynovod, veřejné osvětlení, komunikace,…) a potřebu dofinancování stavby dle smluvního vztahu v roce 2018 dle usnesení ZM 27/7/1 ze dne 1.2.2018.</t>
    </r>
  </si>
  <si>
    <r>
      <rPr>
        <b/>
        <sz val="10"/>
        <rFont val="Calibri"/>
        <family val="2"/>
      </rPr>
      <t xml:space="preserve">Nájmy pozemků placené městem. </t>
    </r>
    <r>
      <rPr>
        <sz val="10"/>
        <rFont val="Calibri"/>
        <family val="2"/>
      </rPr>
      <t>Částka je zapracována dle požadavku OISM a odpovídá aktuálním smluvním ujednáním města s pronajímateli, příp. další náhodilé.</t>
    </r>
  </si>
  <si>
    <t>Stavební úpravy ulice K. Čapka - PD</t>
  </si>
  <si>
    <t>Jedná se o projektovou dokumentaci (pro územní a stavební řízení) v návaznosti na zpacovanou studii úprav této ulice zahrnující veškeré veřejné prostory na této ulici a úpravu křižovatek s ulicemi Lidickou, Jičínskou a ČSA.</t>
  </si>
  <si>
    <t>Stavební úpravy ulice Nádražní</t>
  </si>
  <si>
    <t>Jedná se o rekonstrukci chodníků v části ulice podél starého mlýna, obnovu živičného povrchu a vybudování zpevněných ploch pod domem č.p. 118. Akce je připravována v koordinaci s ČEZem, který na této ulici plánuje v roce 2019 provádět kabelizaci rozvodů NN. V té souvislosti je připravován odborem ISM i projekt na rekonstrukci veřejného osvětlení na této ulici - viz ODPA 3631.</t>
  </si>
  <si>
    <t>Rekonstrukce ulice Vrchlického - 2. část - DSP a DPS</t>
  </si>
  <si>
    <t>Předmětem je dokumentace pro stavební povolení a realizaci stavby navazující na dokumentaci pro územní řízení, která je realizována z rozpočtu roku 2018. Obsahem dokumentace je komplexní rekonstrukce části ulice Vrchlického od vjezdu do areálu ZŠ Npor. Loma po napojení na lokalitu Za školou. Projekt se řeší koordinovaně s rekonstrukcí sítě nízkého napětí společností ČEZ a rovněž s rekonstrukci vodovodu SmVaKem Ostrava a.s. Rekonstrukce této ulice je nezbytná z důvodu druhého dopravního napojení připravované lokality pro 36 rodinných domů.</t>
  </si>
  <si>
    <t>Částka je zapracována do rozpočtu na základě požadavku OKCR. Jedná se o příjem z prodeje pohlednic, suvenýrů, map, upomínkových předmětů atd. v TIC.</t>
  </si>
  <si>
    <t>Částka je zapracována dle požadavku OKCR. Jedná se o příjem ze vstupného v rodném domku. Částka je stanovena na základě skutečností předcházejících let.</t>
  </si>
  <si>
    <r>
      <t>Firma Cityfinance</t>
    </r>
    <r>
      <rPr>
        <sz val="10"/>
        <rFont val="Arial"/>
        <family val="2"/>
      </rPr>
      <t xml:space="preserve"> </t>
    </r>
    <r>
      <rPr>
        <sz val="9.5"/>
        <rFont val="Arial"/>
        <family val="2"/>
      </rPr>
      <t>vychází z aktuální vyhlášky MF ČR k RUD č. 192/2018 Sb. a z návrhu výnosů daní dle MF Č v souladu se zák. č. 260/2017 Sb.</t>
    </r>
  </si>
  <si>
    <t>Dotace - Technika JSDH Příbor</t>
  </si>
  <si>
    <r>
      <t xml:space="preserve">Částka je zapracována dle podkladu OBNF na základě rozhodnutí Ministerstva pro místní rozvoj o poskytnutí dotace. Jedná se o příjem dotace na projekt </t>
    </r>
    <r>
      <rPr>
        <i/>
        <sz val="10"/>
        <rFont val="Calibri"/>
        <family val="2"/>
      </rPr>
      <t>Technika JSDH Příbor</t>
    </r>
    <r>
      <rPr>
        <sz val="10"/>
        <rFont val="Calibri"/>
        <family val="2"/>
      </rPr>
      <t>, na něhož byly výdaje vynaloženy v roce předešlém.</t>
    </r>
  </si>
  <si>
    <t>Daň z příjmu právnických osob za obce</t>
  </si>
  <si>
    <t>Částka zapracována do příjmové části rozpočtu v souladu se zákonem č. 243/2000 Sb., o rozpočtovém určení výnosů některých daní územním samosprávným celkům a některým státním fondům (zákon o rozpočtovém určení daní) v platném znění. Navržena částka odpovídá předpokládanému plnění za rok 2018.</t>
  </si>
  <si>
    <t>Částka je zapracována OF. Částka je ponechána na úrovni rozpočtu pro rok 2018. Plnění k 30.8.2018 je 4 610 370,40 Kč. Pro rok 2019 Ministerstvo financí predikuje snížení výnosů odvodu z loterií.</t>
  </si>
  <si>
    <r>
      <t>Částka je zapracována OF a OBNF v návaznosti na rok 2018. Jedná se o přijetí zbylé části dotace projektu O</t>
    </r>
    <r>
      <rPr>
        <i/>
        <sz val="10"/>
        <rFont val="Calibri"/>
        <family val="2"/>
      </rPr>
      <t xml:space="preserve">dborné učebny ZŠ Npor. Loma. </t>
    </r>
    <r>
      <rPr>
        <sz val="10"/>
        <rFont val="Calibri"/>
        <family val="2"/>
      </rPr>
      <t>V důsledku zdržení stavebních prací v roce 2018 bude do konce roku 2018 inkasována menší část dotace ve výši 683,00 tis. Kč. Celková výše dotace na projekt je 683,00 tis. + 5 790,00 tis. = 6 473,00 tis. Kč.</t>
    </r>
  </si>
  <si>
    <t>Částka je zapracována do rozpočtu na základě požadavku OKCR. Jedná se o příjem: 1) 110,00 tis. Kč za občanský servis (laminování, skenování, kopírování), 2) 12,00 tis. Kč příjem z poštovních známek v turistickém informančím centru (dále jen TIC).</t>
  </si>
  <si>
    <t>Částka je zapracována dle požadavku OOSČ. Jedná se o příjem za umístění reklamy v měsíčníku. Částka je zapracována na základě zkušeností z předchozích let.</t>
  </si>
  <si>
    <t>Částka je zapracována dle požadavku vedoucí OKCR. Jedná se o příjmy z krátkodobého pronájmu v Piaristické koleji.</t>
  </si>
  <si>
    <r>
      <rPr>
        <b/>
        <sz val="10"/>
        <rFont val="Calibri"/>
        <family val="2"/>
      </rPr>
      <t>Opravy místních komunikací (+ svislé a vodorovné dopravní značení)</t>
    </r>
    <r>
      <rPr>
        <sz val="10"/>
        <rFont val="Calibri"/>
        <family val="2"/>
      </rPr>
      <t>. Zahrnuje: 1) 400,00 tis. Kč všeobecné menší opravy místních komunikací (nejedná se o výtluky, apod.) a součástí těchto komunikací, jako např. propustky, příkopy, odvodňovací prvky; 2) 100,00 tis. Kč na instalaci nového svislého a vodorovného dopravního značení. Částka koresponduje s rozpočty 2017 (500 tis. Kč) a 2018 (500 tis. Kč).</t>
    </r>
  </si>
  <si>
    <r>
      <rPr>
        <b/>
        <sz val="10"/>
        <rFont val="Calibri"/>
        <family val="2"/>
      </rPr>
      <t>Přibližování a těžba dřeva, pěstební a výchovné práce, ost. služby, ostatní náklady</t>
    </r>
    <r>
      <rPr>
        <sz val="10"/>
        <rFont val="Calibri"/>
        <family val="2"/>
      </rPr>
      <t xml:space="preserve"> - chemikálie, nákup sazenic, provoz auta, oprava cest a oplocenek atd. Požadovaná částka zahrnuje následující požadavky: 1) časopis Lesnická práce 1 tis. Kč, 2) nákup materiálu v celkové částce 200 tis. Kč (pletivo, nátěry, postřiky na kůrovce atp.), 3) pohonné hmoty do služebního vozidla LADA 45 tis. Kč, 4) nájemné za skladové prostory 15 tis. Kč, 5) konzultační a poradenské služby 43 tis. Kč (služby odborného lesního hospodáře, znalecké posudky), 6) nákup služeb v celkové částce 1 700 tis. Kč (těžební a pěstební práce v lese), 7) opravy a udržování v celkové částce 50 tis. Kč (opravy služebního vozidla).</t>
    </r>
  </si>
  <si>
    <r>
      <rPr>
        <b/>
        <sz val="10"/>
        <rFont val="Calibri"/>
        <family val="2"/>
      </rPr>
      <t>MŠ Frenštátská - příspěvek na provozní činnost.</t>
    </r>
    <r>
      <rPr>
        <sz val="10"/>
        <rFont val="Calibri"/>
        <family val="2"/>
      </rPr>
      <t xml:space="preserve"> Je zpracován samostatný materiál a rovněž proběhla schůzka vedení města se zástupci PO. Výše příspěvku v roce 2018 byla 1 311 tis. Kč.  MŠ v roce 2019 plánuje zapojení fondů v celkové výši 130 tis. Kč (investiční fond 80 tis. Kč, fond odměn 50 tis. Kč), oproti rozpočtu 2018 dochází ke snížení výnosů celkem o 21 tis. Kč a ke zvýšení nákladů celkem o 38 tis. Kč.</t>
    </r>
  </si>
  <si>
    <r>
      <rPr>
        <b/>
        <sz val="10"/>
        <rFont val="Calibri"/>
        <family val="2"/>
      </rPr>
      <t>MŠ Pionýrů - příspěvek na provozní činnost</t>
    </r>
    <r>
      <rPr>
        <sz val="10"/>
        <rFont val="Calibri"/>
        <family val="2"/>
      </rPr>
      <t>. Je zpracován samostatný materiál a rovněž proběhla schůzka vedení města se zástupci PO. Výše příspěvku v roce 2018 byla 811 tis. Kč. Navýšení požadavku o 80 tis. Kč jsou dány vyšší potřebou nákupu materiálu, vyšší spotřebou energií, nákupem ostatních služeb, mzdových nákladů a zákonných sociálních nákladů.</t>
    </r>
  </si>
  <si>
    <t>služby elektronických komunikací - telefonní hovory, služba SMS operátor pro čtenáře</t>
  </si>
  <si>
    <t>správa PC sítě 40 656 Kč, update NOD32 + domény 8 000 Kč, nové www stránky knihovny 2000 Kč, roční cena systému Tritius (nový knihovnický program pořízený v r. 2018) 48 300 Kč</t>
  </si>
  <si>
    <t xml:space="preserve">propočet </t>
  </si>
  <si>
    <t>www.smocr.cz</t>
  </si>
  <si>
    <t>sl.1</t>
  </si>
  <si>
    <t>sl.2</t>
  </si>
  <si>
    <t xml:space="preserve">sl.1 - sl.5 :  </t>
  </si>
  <si>
    <t xml:space="preserve">sl.6 - sl. 8 : </t>
  </si>
  <si>
    <t>sl.9 :</t>
  </si>
  <si>
    <t xml:space="preserve">sl.10 : </t>
  </si>
  <si>
    <t>sl.12:</t>
  </si>
  <si>
    <t>Výpočet daňových příjmů poskytla firma Cityfinance z Prahy a firma Aqe advisors z Brna. Daňová kalkulačka byla zveřejněna na stránkách SMOCR.</t>
  </si>
  <si>
    <t>daň z příjmů FO placená plátci</t>
  </si>
  <si>
    <t>daň z příjmů FO placená poplatníky</t>
  </si>
  <si>
    <t>daň z příjmů FO vybíraná srážkou</t>
  </si>
  <si>
    <t>daň z příjmů PO</t>
  </si>
  <si>
    <t>daň z nemovitých věcí</t>
  </si>
  <si>
    <r>
      <t>OV Prchalov.</t>
    </r>
    <r>
      <rPr>
        <sz val="10"/>
        <rFont val="Calibri"/>
        <family val="2"/>
      </rPr>
      <t xml:space="preserve"> Do návrhu rozpočtu zapracována částka propočtená v souladu s Pravidly financování činnosti osadních výborů města Příbora.</t>
    </r>
  </si>
  <si>
    <r>
      <rPr>
        <b/>
        <sz val="10"/>
        <rFont val="Calibri"/>
        <family val="2"/>
      </rPr>
      <t>OV Hájov.</t>
    </r>
    <r>
      <rPr>
        <sz val="10"/>
        <rFont val="Calibri"/>
        <family val="2"/>
      </rPr>
      <t xml:space="preserve"> Do návrhu rozpočtu zapracována částka propočtená v souladu s Pravidly financování činnosti osadních výborů města Příbora.         </t>
    </r>
  </si>
  <si>
    <r>
      <t xml:space="preserve">Platby daní a poplatků státnímu rozpočtu - </t>
    </r>
    <r>
      <rPr>
        <sz val="10"/>
        <rFont val="Calibri"/>
        <family val="2"/>
      </rPr>
      <t>platba DPH z ekonomické činnosti.</t>
    </r>
  </si>
  <si>
    <r>
      <t xml:space="preserve">Informační tabule u aut. zastávek - úhrada EE. </t>
    </r>
    <r>
      <rPr>
        <sz val="10"/>
        <rFont val="Calibri"/>
        <family val="2"/>
      </rPr>
      <t>Částka je zapracována dle podkladu OISM. Jedná se o náklady na úhradu el. energie související s provozem informačních tabulí na autobusových zastávkách Příbor (u pošty, u kostela sv. Valentina, u škol).</t>
    </r>
  </si>
  <si>
    <r>
      <rPr>
        <b/>
        <sz val="10"/>
        <rFont val="Calibri"/>
        <family val="2"/>
      </rPr>
      <t>Poplatek za provozování kanalizace a ČOV na Hájově.</t>
    </r>
    <r>
      <rPr>
        <sz val="10"/>
        <rFont val="Calibri"/>
        <family val="2"/>
      </rPr>
      <t xml:space="preserve"> Náklady související s provozem ČOV na Hájově u obecního a kulturního domu.</t>
    </r>
  </si>
  <si>
    <r>
      <rPr>
        <b/>
        <sz val="10"/>
        <rFont val="Calibri"/>
        <family val="2"/>
      </rPr>
      <t xml:space="preserve">Obsluha mlýnského náhonu. </t>
    </r>
    <r>
      <rPr>
        <sz val="10"/>
        <rFont val="Calibri"/>
        <family val="2"/>
      </rPr>
      <t>Částka je zapracována na základě požadavku ORM. Jedná se o provoz mlýnského náhonu na základě uzavřené dohody o provedení práce.</t>
    </r>
  </si>
  <si>
    <r>
      <rPr>
        <b/>
        <sz val="10"/>
        <rFont val="Calibri"/>
        <family val="2"/>
      </rPr>
      <t xml:space="preserve">Úpravy drobných vodních toků. </t>
    </r>
    <r>
      <rPr>
        <sz val="10"/>
        <rFont val="Calibri"/>
        <family val="2"/>
      </rPr>
      <t>Částka je zapracována na základě podkladu ORM. Jedná se o výdaje na pročištění drobných vodních toků a údržbu stavidla mlýnského náhonu.</t>
    </r>
  </si>
  <si>
    <r>
      <rPr>
        <b/>
        <sz val="10"/>
        <rFont val="Calibri"/>
        <family val="2"/>
      </rPr>
      <t xml:space="preserve">Odvody na soc. a zdrav. pojištění. </t>
    </r>
    <r>
      <rPr>
        <sz val="10"/>
        <rFont val="Calibri"/>
        <family val="2"/>
      </rPr>
      <t>Zdravotní a sociální pojištění - v souladu s platnými předpisy.</t>
    </r>
  </si>
  <si>
    <r>
      <rPr>
        <b/>
        <sz val="10"/>
        <rFont val="Calibri"/>
        <family val="2"/>
      </rPr>
      <t xml:space="preserve">Náhrady mezd v době nemoci. </t>
    </r>
    <r>
      <rPr>
        <sz val="10"/>
        <rFont val="Calibri"/>
        <family val="2"/>
      </rPr>
      <t>Nemocenská (2% z hrubých mezd).</t>
    </r>
  </si>
  <si>
    <r>
      <rPr>
        <b/>
        <sz val="10"/>
        <rFont val="Calibri"/>
        <family val="2"/>
      </rPr>
      <t xml:space="preserve">Ostatní náklady v rámci MPR. </t>
    </r>
    <r>
      <rPr>
        <sz val="10"/>
        <rFont val="Calibri"/>
        <family val="2"/>
      </rPr>
      <t xml:space="preserve">Částka je zapracována dle podkladu OISM. Jedná se o údržbu památek v majetku města - sochy, kříže, historický mobiliář, ostatní nespecifikované náklady. </t>
    </r>
  </si>
  <si>
    <r>
      <t xml:space="preserve">Program regenerace MPR - vlastní prostředky k dotaci. </t>
    </r>
    <r>
      <rPr>
        <sz val="10"/>
        <rFont val="Calibri"/>
        <family val="2"/>
      </rPr>
      <t>Jedná se o finanční prostředky města k případné dotaci na MPR. Výše prostředků bude upřesněna podle přidělené dotace a zařazených akcí.</t>
    </r>
  </si>
  <si>
    <r>
      <rPr>
        <b/>
        <sz val="10"/>
        <rFont val="Calibri"/>
        <family val="2"/>
      </rPr>
      <t xml:space="preserve">Údržba svozových míst. </t>
    </r>
    <r>
      <rPr>
        <sz val="10"/>
        <rFont val="Calibri"/>
        <family val="2"/>
      </rPr>
      <t>Částka je zapracována dle požadavku ORM a zahrnuje údržbu svozových míst, osvětu k nakládání s odpady - organizace různých akcí (Den země, Den dětí, Den bez aut atd.).</t>
    </r>
  </si>
  <si>
    <r>
      <rPr>
        <b/>
        <sz val="10"/>
        <rFont val="Calibri"/>
        <family val="2"/>
      </rPr>
      <t xml:space="preserve">Monitoring - rekultivace území skládky na Točně. </t>
    </r>
    <r>
      <rPr>
        <sz val="10"/>
        <rFont val="Calibri"/>
        <family val="2"/>
      </rPr>
      <t>Částka je zapracována dle požadavku ORM.</t>
    </r>
    <r>
      <rPr>
        <b/>
        <sz val="10"/>
        <rFont val="Calibri"/>
        <family val="2"/>
      </rPr>
      <t xml:space="preserve"> </t>
    </r>
    <r>
      <rPr>
        <sz val="10"/>
        <rFont val="Calibri"/>
        <family val="2"/>
      </rPr>
      <t>Zajištění monitoringu v menším rozsahu a četnosti měření oproti minulým letům v důsledku stabilních výsledků naměřených hodnot.</t>
    </r>
  </si>
  <si>
    <r>
      <rPr>
        <b/>
        <sz val="10"/>
        <rFont val="Calibri"/>
        <family val="2"/>
      </rPr>
      <t xml:space="preserve">Monitoring - skládka Skotnice. </t>
    </r>
    <r>
      <rPr>
        <sz val="10"/>
        <rFont val="Calibri"/>
        <family val="2"/>
      </rPr>
      <t>Částka je zapracována dle podkladu ORM. Jedná se o zajištění monitoringu bývalé skládky, v případě stabilních výsledků bez nežádoucích výkyvů naměřených hodnot bude četnost měření do budoucna snížena.</t>
    </r>
  </si>
  <si>
    <r>
      <rPr>
        <b/>
        <sz val="10"/>
        <rFont val="Calibri"/>
        <family val="2"/>
      </rPr>
      <t>Úhrada výdajů souvisejících s výkonem opatrovnictví</t>
    </r>
    <r>
      <rPr>
        <sz val="10"/>
        <rFont val="Calibri"/>
        <family val="2"/>
      </rPr>
      <t>. Požadováno na krytí výdajů spojených s opatrovnictvím několika osob omezených ve svéprávnosti, kdy opatrovníkem je na základě rozhodnutí okresního soudu Město Příbor.</t>
    </r>
  </si>
  <si>
    <r>
      <rPr>
        <b/>
        <sz val="10"/>
        <rFont val="Calibri"/>
        <family val="2"/>
      </rPr>
      <t>Evidence kanalizací.</t>
    </r>
    <r>
      <rPr>
        <sz val="10"/>
        <rFont val="Calibri"/>
        <family val="2"/>
      </rPr>
      <t xml:space="preserve"> Částka je zapracována dle požadavku ORM a zahrnuje výpočet majetkové a provozní evidence kanalizací a měření znečištění vod na Prchalově.</t>
    </r>
  </si>
  <si>
    <r>
      <rPr>
        <b/>
        <sz val="10"/>
        <rFont val="Calibri"/>
        <family val="2"/>
      </rPr>
      <t>Poplatek za provozování kanalizace na ulicích Hukvaldská a Myslbekova</t>
    </r>
    <r>
      <rPr>
        <sz val="10"/>
        <rFont val="Calibri"/>
        <family val="2"/>
      </rPr>
      <t>. Částka je zapracována dle podkladu OISM. Jedná se o výdaje na vyrovnávací náklady tak, aby byla zachována stejná cena stočného pro obyvatele napojené na tuto kanalizaci jako v ostatních částech města.</t>
    </r>
  </si>
  <si>
    <r>
      <t>Aktualizace povodňového plánu.</t>
    </r>
    <r>
      <rPr>
        <sz val="10"/>
        <rFont val="Calibri"/>
        <family val="2"/>
      </rPr>
      <t xml:space="preserve"> Částka je zapracována na základě podkladu ORM. Jedná se o zákonnou povinnost každoročně aktualizovat povodňový plán.</t>
    </r>
  </si>
  <si>
    <r>
      <t>Provoz veřejné silniční dopravy</t>
    </r>
    <r>
      <rPr>
        <sz val="10"/>
        <rFont val="Calibri"/>
        <family val="2"/>
      </rPr>
      <t xml:space="preserve"> </t>
    </r>
  </si>
  <si>
    <r>
      <t>Městská knihovna -</t>
    </r>
    <r>
      <rPr>
        <sz val="10"/>
        <color indexed="57"/>
        <rFont val="Calibri"/>
        <family val="2"/>
      </rPr>
      <t xml:space="preserve"> podrobně uvedeno v listu</t>
    </r>
    <r>
      <rPr>
        <i/>
        <sz val="10"/>
        <color indexed="57"/>
        <rFont val="Calibri"/>
        <family val="2"/>
      </rPr>
      <t xml:space="preserve"> rozpočty org. složek</t>
    </r>
  </si>
  <si>
    <r>
      <rPr>
        <b/>
        <sz val="10"/>
        <rFont val="Calibri"/>
        <family val="2"/>
      </rPr>
      <t xml:space="preserve">Provozní náklady. </t>
    </r>
    <r>
      <rPr>
        <sz val="10"/>
        <rFont val="Calibri"/>
        <family val="2"/>
      </rPr>
      <t>Požadována částka je rozepsána ve složce - rozpočty organizačních složek. Jedná se o provozní výdaje.</t>
    </r>
  </si>
  <si>
    <r>
      <rPr>
        <b/>
        <sz val="10"/>
        <rFont val="Calibri"/>
        <family val="2"/>
      </rPr>
      <t>Příprava na krizové situace</t>
    </r>
    <r>
      <rPr>
        <sz val="10"/>
        <rFont val="Calibri"/>
        <family val="2"/>
      </rPr>
      <t xml:space="preserve"> - povinnost podle zákona č. 240/2000 o krizovém řízení.</t>
    </r>
  </si>
  <si>
    <r>
      <rPr>
        <b/>
        <sz val="10"/>
        <rFont val="Calibri"/>
        <family val="2"/>
      </rPr>
      <t>Řešení krizových situací a odstraňování následků -</t>
    </r>
    <r>
      <rPr>
        <sz val="10"/>
        <rFont val="Calibri"/>
        <family val="2"/>
      </rPr>
      <t xml:space="preserve"> povinnost podle zákona č. 240/2000 o krizovém řízení.</t>
    </r>
  </si>
  <si>
    <r>
      <t xml:space="preserve">Městská policie + program prevence kriminality - </t>
    </r>
    <r>
      <rPr>
        <sz val="10"/>
        <color indexed="57"/>
        <rFont val="Calibri"/>
        <family val="2"/>
      </rPr>
      <t xml:space="preserve">podrobně uvedeno v listu </t>
    </r>
    <r>
      <rPr>
        <i/>
        <sz val="10"/>
        <color indexed="57"/>
        <rFont val="Calibri"/>
        <family val="2"/>
      </rPr>
      <t>rozpočty org. složek</t>
    </r>
  </si>
  <si>
    <r>
      <t xml:space="preserve">Požární ochrana - podrobně uvedeno v listu - </t>
    </r>
    <r>
      <rPr>
        <sz val="10"/>
        <color indexed="57"/>
        <rFont val="Calibri"/>
        <family val="2"/>
      </rPr>
      <t xml:space="preserve">podrobně uvedeno v listu </t>
    </r>
    <r>
      <rPr>
        <i/>
        <sz val="10"/>
        <color indexed="57"/>
        <rFont val="Calibri"/>
        <family val="2"/>
      </rPr>
      <t>rozpočty org. složek</t>
    </r>
  </si>
  <si>
    <r>
      <rPr>
        <b/>
        <sz val="10"/>
        <rFont val="Calibri"/>
        <family val="2"/>
      </rPr>
      <t>Školení</t>
    </r>
    <r>
      <rPr>
        <sz val="10"/>
        <rFont val="Calibri"/>
        <family val="2"/>
      </rPr>
      <t xml:space="preserve"> - každoroční výjezdové školení zastupitelů. Částka zahrnuje 73 tis. Kč školení, 7 tis. Kč cestovné.</t>
    </r>
  </si>
  <si>
    <r>
      <t xml:space="preserve">Dětské zastupitelstvo. </t>
    </r>
    <r>
      <rPr>
        <sz val="10"/>
        <rFont val="Calibri"/>
        <family val="2"/>
      </rPr>
      <t>Částka zahrnuje náklady na materiál 10 tis. Kč a služby 10 tis. Kč a je zapracována na základě požadavků vedoucího OOSČ.</t>
    </r>
  </si>
  <si>
    <r>
      <rPr>
        <b/>
        <sz val="10"/>
        <rFont val="Calibri"/>
        <family val="2"/>
      </rPr>
      <t>Odvody na soc. a zdrav. pojištěn</t>
    </r>
    <r>
      <rPr>
        <sz val="10"/>
        <rFont val="Calibri"/>
        <family val="2"/>
      </rPr>
      <t>í placené zaměstnavatelem (25% + 9%).</t>
    </r>
  </si>
  <si>
    <r>
      <rPr>
        <b/>
        <sz val="10"/>
        <rFont val="Calibri"/>
        <family val="2"/>
      </rPr>
      <t>Náhrady platů v době nemoci</t>
    </r>
    <r>
      <rPr>
        <sz val="10"/>
        <rFont val="Calibri"/>
        <family val="2"/>
      </rPr>
      <t xml:space="preserve"> - 2 % z hrubých platů.</t>
    </r>
  </si>
  <si>
    <r>
      <rPr>
        <b/>
        <sz val="10"/>
        <rFont val="Calibri"/>
        <family val="2"/>
      </rPr>
      <t>Povinné pojistné na úrazové pojištění.</t>
    </r>
    <r>
      <rPr>
        <sz val="10"/>
        <rFont val="Calibri"/>
        <family val="2"/>
      </rPr>
      <t xml:space="preserve"> Pojistné za nemoci z povolání 4,2 promile (vč. knihovny).</t>
    </r>
  </si>
  <si>
    <r>
      <rPr>
        <b/>
        <sz val="10"/>
        <rFont val="Calibri"/>
        <family val="2"/>
      </rPr>
      <t xml:space="preserve">Geografický informační systém. </t>
    </r>
    <r>
      <rPr>
        <sz val="10"/>
        <rFont val="Calibri"/>
        <family val="2"/>
      </rPr>
      <t>Částka je zapracována dle podkladu OISM. Jedná se o systémovou a zákaznickou podporu aplikace AMEServer, aktualizace dat (DKM, pasporty, inž. sítě aj.)</t>
    </r>
  </si>
  <si>
    <t>Sbor pro občanské záležitosti</t>
  </si>
  <si>
    <t>počátek splácení 20.1.2019</t>
  </si>
  <si>
    <t>konec splácení 20.12.2032</t>
  </si>
  <si>
    <t>měsíční splátka 148 810,- Kč</t>
  </si>
  <si>
    <t>úroková sazba 1M PRIBOR + marže 0,31% p.a.</t>
  </si>
  <si>
    <t>měsíční splátka 164 806,- Kč</t>
  </si>
  <si>
    <t>Dopravní obslužnost</t>
  </si>
  <si>
    <t>Zapracováno dle podkladu OISM  - příjmy z pronájmu za zemědělské pozemky a zahrádky, pozemky pod garážemi, pozemky pro komerční činnost, pozemky pro lunapark. Částka je stanovena na základě uzavřených smluvních vztahů.</t>
  </si>
  <si>
    <t>Závěr:</t>
  </si>
  <si>
    <t>plnění v roce  2013</t>
  </si>
  <si>
    <t>plnění v roce  2014</t>
  </si>
  <si>
    <t>plnění v roce  2015</t>
  </si>
  <si>
    <t>plnění v roce  2016</t>
  </si>
  <si>
    <t>Jedná se o drobný příjem z prodeje krátkodobého a drobného dlouhodobého majetku. Dává se předpoklad a ve změnách rozpočtu může dojít k úpravě.</t>
  </si>
  <si>
    <t>Platy</t>
  </si>
  <si>
    <t>Odvody na soc. a zdrav. pojištění</t>
  </si>
  <si>
    <t>Nemocenská</t>
  </si>
  <si>
    <t xml:space="preserve">nákup materiálu - obalovací fólie, tiskopisy, náplně do tiskáren, kancelářské potřeby, čistící a hygienické prostředky, papírové ručníky a toaletní papír pro veřejnost </t>
  </si>
  <si>
    <t>pohoštění - při jednáních vrchního strážníka</t>
  </si>
  <si>
    <t>služby školení a vzdělávání - pravidelná obnova a prodloužení odborné způsobilotisti členů JSDH</t>
  </si>
  <si>
    <t>nákup ostatních služeb - úhrada povinné STK vozidel, revize DT, revize hasicích přístrojů, HVZ</t>
  </si>
  <si>
    <t>Dlouhodobé přijaté půjčené prostředky</t>
  </si>
  <si>
    <t>Daň z příjmu fyzických osob ze závislé činnosti a funkčních požitků</t>
  </si>
  <si>
    <t>Daň z příjmu FO z kapitálových výnosů</t>
  </si>
  <si>
    <t>povinné pojistné na soc. zabezpečení - placené zaměstnavatelem</t>
  </si>
  <si>
    <t>povinné pojistné na veřejné zdravotní pojištění - placené zaměstnavatelem</t>
  </si>
  <si>
    <t xml:space="preserve">Sběr a svoz komunálních odpadů </t>
  </si>
  <si>
    <t>Celkem výdaje</t>
  </si>
  <si>
    <t>Nebytové hospodářství</t>
  </si>
  <si>
    <t>výdaje za § 5311</t>
  </si>
  <si>
    <t xml:space="preserve">Elektronické aukce </t>
  </si>
  <si>
    <t>povinné pojistné na úrazové pojištění</t>
  </si>
  <si>
    <t>léky a zdravotnický materiál - doplňování lékárniček (vzhledem k častému používání při poskytování první pomoci), veterinární léčivo  apod.</t>
  </si>
  <si>
    <t>knihy, učební pomůcky, tisk</t>
  </si>
  <si>
    <t>nákup zboží za účelem dalšího prodeje</t>
  </si>
  <si>
    <t>studená voda</t>
  </si>
  <si>
    <t>plyn</t>
  </si>
  <si>
    <t>elektrická energie</t>
  </si>
  <si>
    <t>konzultační, poradenské a právní služby</t>
  </si>
  <si>
    <t>financování +</t>
  </si>
  <si>
    <t>financování -</t>
  </si>
  <si>
    <t>příjmy</t>
  </si>
  <si>
    <t>výdaje</t>
  </si>
  <si>
    <t xml:space="preserve">celkem příjmy </t>
  </si>
  <si>
    <t>celkem výdaje</t>
  </si>
  <si>
    <t xml:space="preserve">Splátky úroků </t>
  </si>
  <si>
    <t xml:space="preserve">Bytové hospodářství </t>
  </si>
  <si>
    <t>Využití volného času dětí a mládeže - Středisko volného času (bývalý DDM Luna)</t>
  </si>
  <si>
    <t>neinvestiční transfery spolkům - např. školy (VFP)</t>
  </si>
  <si>
    <t xml:space="preserve">stroje, přístroje, zařízení </t>
  </si>
  <si>
    <t>pořízení hasičského auta</t>
  </si>
  <si>
    <t>kapitálové výdaje celkem</t>
  </si>
  <si>
    <t>provozní výdaje celkem</t>
  </si>
  <si>
    <t>celkem platy + odvody + nemocenská</t>
  </si>
  <si>
    <t>Příjmy z pronájmu - krátkodobý pronájem PZ</t>
  </si>
  <si>
    <t>pohonné hmoty a maziva - spotřeba PHM, výměna olejů, mazací tuky, nemrznoucí směsi</t>
  </si>
  <si>
    <t>služby telekomunikací a radiokomunikací - platby za telefon</t>
  </si>
  <si>
    <t>Splátky úvěru - z roku 2010 (revitalizace domu 1483-1485 U Tatry - 59 530,- Kč x 12 = 714 360,- Kč (715 tis. Kč).</t>
  </si>
  <si>
    <t>Ostatní služby a činnosti v oblasti sociální prevence</t>
  </si>
  <si>
    <t>www.aqe.cz</t>
  </si>
  <si>
    <t xml:space="preserve">návrh </t>
  </si>
  <si>
    <t>propočet</t>
  </si>
  <si>
    <t>sl. 3</t>
  </si>
  <si>
    <t>sl. 4</t>
  </si>
  <si>
    <t>sl. 5</t>
  </si>
  <si>
    <t>nájemné za nájem s právem koupě</t>
  </si>
  <si>
    <t>výdaje na dopravní územní obslužnost</t>
  </si>
  <si>
    <t>ostatní osobní výdaje - přednášky</t>
  </si>
  <si>
    <t>2111, 2112</t>
  </si>
  <si>
    <t>Přehled úvěrů:</t>
  </si>
  <si>
    <t>Ostatní správa v oblasti hospodářských opatření pro krizové stavy</t>
  </si>
  <si>
    <t>VFP</t>
  </si>
  <si>
    <t>pol.</t>
  </si>
  <si>
    <t>§</t>
  </si>
  <si>
    <t xml:space="preserve">text </t>
  </si>
  <si>
    <t xml:space="preserve">budovy, haly, stavby - projektová dokumentace "parkourové hřiště" </t>
  </si>
  <si>
    <t>Prodloužení chodníku na ulici Jičínské</t>
  </si>
  <si>
    <t>Uhrazené splátky přijatých půjčených prostředků</t>
  </si>
  <si>
    <t>Kanalizace</t>
  </si>
  <si>
    <t>Úpravy drobných vodních toků</t>
  </si>
  <si>
    <t>Mateřské školy</t>
  </si>
  <si>
    <t xml:space="preserve">Základní školy </t>
  </si>
  <si>
    <t>Školní jídelny</t>
  </si>
  <si>
    <t>Městská televize a městský rozhlas</t>
  </si>
  <si>
    <t>Měsíčník</t>
  </si>
  <si>
    <t>Zájmová činnost</t>
  </si>
  <si>
    <t>Veřejné osvětlení</t>
  </si>
  <si>
    <t>Pohřebnictví</t>
  </si>
  <si>
    <t>Neinvestiční dotace na zabezpečení akceschopnosti JSDH</t>
  </si>
  <si>
    <t>Výstavba a údržba inž.sítí</t>
  </si>
  <si>
    <t>Územní plánování + projekční práce</t>
  </si>
  <si>
    <t>Komunální služby,územní rozvoj</t>
  </si>
  <si>
    <t xml:space="preserve">Správní poplatky </t>
  </si>
  <si>
    <t>sl.11 :</t>
  </si>
  <si>
    <t>sl. 6</t>
  </si>
  <si>
    <t>sl. 7</t>
  </si>
  <si>
    <t>sl. 8</t>
  </si>
  <si>
    <t>sl. 9</t>
  </si>
  <si>
    <t>sl. 10</t>
  </si>
  <si>
    <t>sl. 11</t>
  </si>
  <si>
    <t>sl. 12</t>
  </si>
  <si>
    <t>Příjmy úhrad za dobývání nerostů a poplatků za ekologické práce</t>
  </si>
  <si>
    <t>v tis.Kč</t>
  </si>
  <si>
    <t>Položka</t>
  </si>
  <si>
    <t>text</t>
  </si>
  <si>
    <t>návrh rozpočtu</t>
  </si>
  <si>
    <t xml:space="preserve">Výdajová část </t>
  </si>
  <si>
    <t>komentář k požadavkům</t>
  </si>
  <si>
    <t>Jedná se o opravy živičných povrchů a souvisejícího vodorovného dopravního značení na ulicích, na kterých proběhla v roce 2017 rekonstrukce chodníkových těles.</t>
  </si>
  <si>
    <t>investiční výdaje</t>
  </si>
  <si>
    <t>CELKEM</t>
  </si>
  <si>
    <t>výdaje za paragraf 2212</t>
  </si>
  <si>
    <t>Parkoviště u Npor. Loma a rekonstrukce části ulice Vrchlického</t>
  </si>
  <si>
    <t>Rekonstrukce přístupů k BD na ulici Fučíkova a Švermova</t>
  </si>
  <si>
    <t xml:space="preserve">Jedná se o rekonstrukci přístupových chodníků k BD na ulicích Fučíkova a Švermova, které jsou orientovány z vnitrobloků a nebyly součástí v roce 2017 realizované akce "Rekonstrukce chodníků na ulicích Fučíkova a Švermova". Jde o domy č.p. 1316, 1317, 1333, 1334, 1325, 1326, 1327. Součástí akce by měla být i 4 venkovní schodiště na veřejných chodnících. </t>
  </si>
  <si>
    <t>Projekt zpracovaný v roce 2017 řeší obnovu stávajícího chodníku a jeho prodloužení smerem k nově plánovanému přechodu pro chodce na ulici Jičínské.</t>
  </si>
  <si>
    <t>Ostatní finanční operace - platba DPH na FÚ</t>
  </si>
  <si>
    <t>Rezerva</t>
  </si>
  <si>
    <t>poskytovatel Česká spořitelna</t>
  </si>
  <si>
    <t>Případná úprava</t>
  </si>
  <si>
    <t>Multifunkční hřiště v Klokočově</t>
  </si>
  <si>
    <t>Stavební úpravy areálu koupaliště - oplocení</t>
  </si>
  <si>
    <t xml:space="preserve">Oprava oplocení na západní a severní straně areálu, které nebude dotčeno plánovaným rozšířením areálu. Stavební objekt SO 06-Oplocení byl součástí veřejné zakázky, která proběhla v roce 2017. Z důvodu omezených finančních prostředků ale v tomto roce nebyl zadán. </t>
  </si>
  <si>
    <t>Oprava fasády M-klubu</t>
  </si>
  <si>
    <t>návrh na zařazení do rozpočtu</t>
  </si>
  <si>
    <t>Požární náhrada - ochrana</t>
  </si>
  <si>
    <t>Cestovní ruch, turismus</t>
  </si>
  <si>
    <t>Městská knihovna</t>
  </si>
  <si>
    <t>Záležitosti kultury</t>
  </si>
  <si>
    <t>položka</t>
  </si>
  <si>
    <t>zdůvodnění zapracování</t>
  </si>
  <si>
    <t>Ostatní sociální péče a pomoc ostatním skupinám obyvatelstva</t>
  </si>
  <si>
    <t>Zachování a obnova kult.památek - OISM</t>
  </si>
  <si>
    <t>Zachování a obnova kult.památek - OBNF</t>
  </si>
  <si>
    <t>Příjmy z pronájmu - krátkodobý pronájem PK</t>
  </si>
  <si>
    <t>Příjmy z pronájmu - krátkodobý pronájem KD</t>
  </si>
  <si>
    <t>Městská policie - pokuty</t>
  </si>
  <si>
    <t>částka v tis. Kč</t>
  </si>
  <si>
    <t>celkem</t>
  </si>
  <si>
    <t>Financování</t>
  </si>
  <si>
    <t xml:space="preserve">příjmy </t>
  </si>
  <si>
    <t>Daň z příjmu právnických osob</t>
  </si>
  <si>
    <t>Daň z nemovitostí</t>
  </si>
  <si>
    <t>Daň z přidané hodnoty</t>
  </si>
  <si>
    <t>výdaje za paragraf 5512</t>
  </si>
  <si>
    <t>Provozní náklady</t>
  </si>
  <si>
    <t>Provozní náklady - program prevence kriminality</t>
  </si>
  <si>
    <t>dopravní prostředky</t>
  </si>
  <si>
    <t>výdaje za paragraf 5311 org. 4329</t>
  </si>
  <si>
    <t>Paragraf:</t>
  </si>
  <si>
    <t>Příjem z věcných břemen</t>
  </si>
  <si>
    <t>Odvody za odnětí ze zemědělského půdního fondu</t>
  </si>
  <si>
    <t>Místní poplatek za užívání veřejného prostranství</t>
  </si>
  <si>
    <t>Celospolečenské funkce lesů</t>
  </si>
  <si>
    <t>Silnice</t>
  </si>
  <si>
    <t>Záležitosti pozemních komunikací</t>
  </si>
  <si>
    <t>Činnost muzeí a galerií</t>
  </si>
  <si>
    <t>Příjmy z pronájmu ostatních nemovitostí a jejich částí</t>
  </si>
  <si>
    <t>Změna stavu krátkodobých prostředků na bankovních účtech</t>
  </si>
  <si>
    <t>Příjmy z prodeje pozemků</t>
  </si>
  <si>
    <t>OV Hájov, OV Prchalov</t>
  </si>
  <si>
    <t>ORG</t>
  </si>
  <si>
    <t>konec splácení 31.12.2020</t>
  </si>
  <si>
    <t>úroková sazba 1M PRIBOR + marže 0,65% p.a.</t>
  </si>
  <si>
    <t xml:space="preserve">povinné pojistné na soc. zabezpečení </t>
  </si>
  <si>
    <t xml:space="preserve">povinné pojistné na veřejné zdravotní pojištění </t>
  </si>
  <si>
    <t>b) Rekapitulace z pohledu zdrojů:</t>
  </si>
  <si>
    <t>Výdaje - komentář k požadavkům</t>
  </si>
  <si>
    <t>ostatní platby za provedenou práci - proplacení refundací za zásahy a školení</t>
  </si>
  <si>
    <t>služby školení a vzdělávání - školení v rámci prevence kriminality</t>
  </si>
  <si>
    <t xml:space="preserve">ostatní osobní výdaje - dohody o provedení práce na drobné služby </t>
  </si>
  <si>
    <t xml:space="preserve">plyn </t>
  </si>
  <si>
    <t>Výstavba a údržba místních inženýrských sítí</t>
  </si>
  <si>
    <t>Rodný domek S. Freuda</t>
  </si>
  <si>
    <t>Přijaté nekapitálové příspěvky a náhrady</t>
  </si>
  <si>
    <t>Ostatní příjmy z vlastní činnosti</t>
  </si>
  <si>
    <t>Úroky</t>
  </si>
  <si>
    <t>Pojištění funkčně nespecifikované - na základě uzavřených smluv. Smlouvy se každoročně aktualizují.</t>
  </si>
  <si>
    <t xml:space="preserve">poskytovatel Komeční banka a.s. </t>
  </si>
  <si>
    <t>měsíční splátka 59 530,- Kč</t>
  </si>
  <si>
    <t>počátek splácení 31.1.2011</t>
  </si>
  <si>
    <t>konec splácení 31.12.2024</t>
  </si>
  <si>
    <t>úroková sazba 1M PRIBOR + marže 1,20% p.a.</t>
  </si>
  <si>
    <t>poskytovatel ČSOB</t>
  </si>
  <si>
    <t>počátek splácení 31.1.2013</t>
  </si>
  <si>
    <t>Celkem příjmy</t>
  </si>
  <si>
    <t>Úvěr ve výši 15 821 402,22 Kč z roku 2012:</t>
  </si>
  <si>
    <t>v tis. Kč</t>
  </si>
  <si>
    <t>Neinvestiční dotace ze státního rozpočtu</t>
  </si>
  <si>
    <t>název</t>
  </si>
  <si>
    <t>DPH</t>
  </si>
  <si>
    <t>ostatní neinvestiční transfery neziskovým a podobným organizacím</t>
  </si>
  <si>
    <t xml:space="preserve"> výdaje za § 3314</t>
  </si>
  <si>
    <t>Činnost místní správy - OISM</t>
  </si>
  <si>
    <t>Činnost místní správy - tajemník MÚ</t>
  </si>
  <si>
    <t>nájemné - použití tělocvičny na ZŠ Jičínská - fyzická příprava členů JSDH</t>
  </si>
  <si>
    <t>Sankční platby</t>
  </si>
  <si>
    <t>programové vybavení - nákup softwaru potřebného pro administrativu MP</t>
  </si>
  <si>
    <t>cestovné (tuzemské i zahraniční) - jízdné na školení, semináře, prolongace</t>
  </si>
  <si>
    <t>Příjmy z pronájmu pozemků</t>
  </si>
  <si>
    <t>Bytové hospodářství</t>
  </si>
  <si>
    <t>Příjmy z prodeje majetku</t>
  </si>
  <si>
    <t>Péče o vzhled obcí a veřej.zeleň</t>
  </si>
  <si>
    <t>Místní zastupitelské orgány</t>
  </si>
  <si>
    <t>sociální pojištění - zákonné odvody placené zaměstnavatelem</t>
  </si>
  <si>
    <t>zdravotní pojištění - zákonné odvody placené zaměstnavatelem</t>
  </si>
  <si>
    <t>náhrady mezd v době nemoci - 2% z hrubých mezd</t>
  </si>
  <si>
    <t>ochranné pomůcky</t>
  </si>
  <si>
    <t>voda</t>
  </si>
  <si>
    <t>služby pošt</t>
  </si>
  <si>
    <t>služby peněžních ústavů</t>
  </si>
  <si>
    <t>nájemné</t>
  </si>
  <si>
    <t>služby zpracování dat</t>
  </si>
  <si>
    <t>opravy a udržování</t>
  </si>
  <si>
    <t>cestovné - nákup knih, rozvoz knih, školení</t>
  </si>
  <si>
    <t>pohoštění</t>
  </si>
  <si>
    <t>věcné dary</t>
  </si>
  <si>
    <t>poskytnuté neinvest. přísp. a náhrady - členský příspěvek SKIP</t>
  </si>
  <si>
    <t>U daňové položky 1511 je částka ponechána v navrhované výši firmou Cityfinance (v tomto případě se však nejedná o sdílenou daň).</t>
  </si>
  <si>
    <t>příloha č. 2.3</t>
  </si>
  <si>
    <t>příloha č. 2.2</t>
  </si>
  <si>
    <t>příloha č. 2.4</t>
  </si>
  <si>
    <t>příloha č. 2.5</t>
  </si>
  <si>
    <t>příloha č. 2.6</t>
  </si>
  <si>
    <t>příloha č. 2.7</t>
  </si>
  <si>
    <t>příloha č. 2.1</t>
  </si>
  <si>
    <t>Rekonstrukce chodníků na ulici Štefánikově</t>
  </si>
  <si>
    <t>Oplocení v=1,5 m do prefabrikovaných betonových patek s odsazenými betonovými podhrabováni deskami. V oplocení jsou 3 brány a 2 branky. Součástí stavby je demontáž stávajícího oplocení.</t>
  </si>
  <si>
    <t>Oprava povrchů místních komunikací - Fučíkova, Švermova</t>
  </si>
  <si>
    <t>nákup materiálu - běžné provozní věci jako např. štětce, barvy, žárovky, tonery, papíry atd.</t>
  </si>
  <si>
    <t>celkem platy + odvody</t>
  </si>
  <si>
    <t>OISM</t>
  </si>
  <si>
    <t xml:space="preserve"> </t>
  </si>
  <si>
    <t>Činnost místní správy -  další poplatky</t>
  </si>
  <si>
    <t>Činnost místní správy - OOSČ</t>
  </si>
  <si>
    <t>pohonné hmoty a maziva - dle průměrné spotřeby, průměrně najetých km a při očekávaných cenách PHM, včetně jízd do okolních obcí v rámci VPS</t>
  </si>
  <si>
    <t>ostatní osobní výdaje</t>
  </si>
  <si>
    <t>knihy, učební pomůcky, tisk - publikace pro seniory, děti, mládež</t>
  </si>
  <si>
    <t>nájemné - pronájem prostor pro konání preventivních akcí</t>
  </si>
  <si>
    <t>ostatní neinvestiční transfery neziskovým a podobným organizacím - VFP - různé svazy, spolky</t>
  </si>
  <si>
    <t>služby zpracování dat - upgrade SW programů MP</t>
  </si>
  <si>
    <t>nákup kolků - kolky potřebné pro vydání protokolu o zkoušce MVČR, kolky za vydání nových zbrojních průkazů</t>
  </si>
  <si>
    <t>platy zaměstnanců v pracovním poměru - jedná se o odměny členům JPO II, dle dohod o pracovní činnosti - velitel, zástupce velitele + cca dalších 25 členů jednotky</t>
  </si>
  <si>
    <t>léky a zdravotnický materiál</t>
  </si>
  <si>
    <t>Činnost místní správy - OBNF</t>
  </si>
  <si>
    <t>Provoz JSDH</t>
  </si>
  <si>
    <t>Zdravotní a sociální pojištění</t>
  </si>
  <si>
    <t>financování +,-</t>
  </si>
  <si>
    <t xml:space="preserve">náhrady mezd v době nemoci </t>
  </si>
  <si>
    <t>Místní poplatek ze psů</t>
  </si>
  <si>
    <t>Poplatek za likvidaci komunálního odpadu</t>
  </si>
  <si>
    <t>Příjmy z prodeje dřeva z městských lesů</t>
  </si>
  <si>
    <t xml:space="preserve">služby telekomunikací a radiokomunikací - platba telefonních hovorů (dopravní hřiště), </t>
  </si>
  <si>
    <t>služby peněžních ústavů - pojištění horolezecké stěny</t>
  </si>
  <si>
    <t>cestovné (tuzemské i zahraniční)</t>
  </si>
  <si>
    <t>provozní výdaje</t>
  </si>
  <si>
    <t>poskytnuté neinvestiční příspěvky a náhrady</t>
  </si>
  <si>
    <t>platby daní a poplatků</t>
  </si>
  <si>
    <t>programové vybavení</t>
  </si>
  <si>
    <t>ostatní nákup dlouhodobého nehmotného majetku</t>
  </si>
  <si>
    <t>školení</t>
  </si>
  <si>
    <t>studená voda - spotřeba vody v budovách JSDH města</t>
  </si>
  <si>
    <t xml:space="preserve">plyn - spotřeba plynu v budovách JSDH města </t>
  </si>
  <si>
    <t xml:space="preserve">elektrická energie - spotřeby EE v budovách JSDH města </t>
  </si>
  <si>
    <t>Kč</t>
  </si>
  <si>
    <t>tis. Kč</t>
  </si>
  <si>
    <t>www.cityfinance.cz</t>
  </si>
  <si>
    <t>do rozpočtu</t>
  </si>
  <si>
    <t>města</t>
  </si>
  <si>
    <t>výpočetní technika</t>
  </si>
  <si>
    <t>pozemky</t>
  </si>
  <si>
    <t>kapitálové výdaje</t>
  </si>
  <si>
    <t xml:space="preserve">celkem </t>
  </si>
  <si>
    <t>Ochrana obyvatelstva</t>
  </si>
  <si>
    <t>kontrolní číslo</t>
  </si>
  <si>
    <t>poskytnuté zálohy</t>
  </si>
  <si>
    <t>Daň z hazardních her</t>
  </si>
  <si>
    <t>Dotace  - odborné učebny ZŠ Npor. Loma</t>
  </si>
  <si>
    <t>ochranné pomůcky - zásahové obleky (á 20 tis. Kč), obuv, rukavice, kukly. Průběžná obměna dle aktuálních potřeb.</t>
  </si>
  <si>
    <t>opravy a udržování - opravy vozidel, údržba zbrojnice dle katuálních potřeb</t>
  </si>
  <si>
    <t>Jedná se o pravidelnou neinvestiční dotaci ze státního rozpočtu.</t>
  </si>
  <si>
    <t>Platy zaměstnanců, ostatní osobní výdaje a související výdaje</t>
  </si>
  <si>
    <t xml:space="preserve">prádlo, oděv, obuv -  pro 9 strážníků dle výstrojního řádu MP </t>
  </si>
  <si>
    <t>nákup materiálu - 8 ks cyklopřileb, střelivo, střely a vakcina do narkotizační pistole, tonery, jiný drobný materiál</t>
  </si>
  <si>
    <t>opravy a udržování - opravy a servisní prohlídky služebního vozidla, jízdních kol, radiostanic, radaru, alkohol testru, údržba a výmalba některých prostor služebny, kalibrace  a metrologické ověření laserového radaru, jiné drobné opravy a údržba, vše dle aktuálního stavu</t>
  </si>
  <si>
    <t>Nebytové hospodářství - energie</t>
  </si>
  <si>
    <t>Částka zapracována dle podkladu OISM. Jedná se o náhodilý příjem, např. prodej části pozemků pro účely zahrad (např. již používané, ale nevypořádané).</t>
  </si>
  <si>
    <t>Daň z příjmu fyzických osob ze samostatně výdělečné činnosti</t>
  </si>
  <si>
    <t>Částka zapracována do příjmové části rozpočtu v souladu se zákonem č. 243/2000 Sb., o rozpočtovém určení výnosů některých daní územním samosprávným celkům a některým státním fondům (zákon o rozpočtovém určení daní) v platném znění. Propočet od firmy Cityfinance - viz příloha daňové příjmy.</t>
  </si>
  <si>
    <t>Úroky jsou odvislé od úrokových sazeb. Momentálně jsou volné prostředky  zhodnocovány velmi nízkými úrokovými sazbami, na druhé straně jsou na nízké úrovni úroky z úvěrů, které splácíme.</t>
  </si>
  <si>
    <t>Dotace na elektronizaci úřadu - rozšíření a modernizace IS města Příbor</t>
  </si>
  <si>
    <t>splátky úvěrů</t>
  </si>
  <si>
    <t>OBNF</t>
  </si>
  <si>
    <t>a) Rekapitulace z pohledu plusového a mínusového financování:</t>
  </si>
  <si>
    <t>Dotace - MŠ Kamarád, projekt Učitel - dítě - rodič II</t>
  </si>
  <si>
    <t>Částka je zapracována na základě oznámení ředitelky MŠ Kamarád o podání žádosti na projekt Učitel - dítě - rodič II v rámci výzvy operačního programu Výzkum, vývoj a vzdělávání. Částka ve stejné výši bude zapracována ve výdajích na § 3111.</t>
  </si>
  <si>
    <t>Částka je zapracována do rozpočtu na základě podkladu vedoucí městské knihovny. Zahrnuje následující příjmy: registrační poplatky, upomínky, vstupné z akcí pořádaných městskou knihovnou v celkové výši 130 tis. Kč. Dále zahrnuje příjmy z ekonomické činnosti pro okolní obce - prodej knih a služeb, které jsou s tímto spojené ve výši 42 tis. Kč.</t>
  </si>
  <si>
    <r>
      <rPr>
        <b/>
        <sz val="10"/>
        <rFont val="Calibri"/>
        <family val="2"/>
      </rPr>
      <t xml:space="preserve">Platy zaměstnanců. </t>
    </r>
    <r>
      <rPr>
        <sz val="10"/>
        <rFont val="Calibri"/>
        <family val="2"/>
      </rPr>
      <t>Požadována částka zahrnuje platy pro 3 pracovnice dle změny platových tarifů od 1.7.2017 a s předpokládaným navýšení platů 4%.</t>
    </r>
  </si>
  <si>
    <t>2111, 2132, 2141</t>
  </si>
  <si>
    <t>Částka je zapracována dle podkladu OBNF. Jedná se o příjmy z nájmu obecních bytů a nebytových prostor. Částka zahrnuje: 1) příjmy z poskytování služeb k bytům (voda, elektřina, teplo, výtahy, úklid, poplatky za výměnu bytů) a příjmy z pronájmu bytů vč. ubytoven a garáží ve výši 26 300,00 tis. Kč, 2) úroky přijaté vedeného bankovního účtu ve výši 1,00 tis. Kč.</t>
  </si>
  <si>
    <t>Dotace - projekt zateplení Místecká čp. 1103</t>
  </si>
  <si>
    <t>opravy a udržování -  oprava majetku zakoupeného z finančních prostředků PK</t>
  </si>
  <si>
    <t>Částka je zapracována OF. Jedná se o příjem za zpracování platů pro obci Trnávka. Dochází ke snížení příjmů za tyto služby z důvodu elektronizace úřadu a přechodu mzdového systému na nový program. Mzdy pro obci Trnávka se budou zpracovávat pouze v prvním čtvrtletí r. 2019.</t>
  </si>
  <si>
    <r>
      <rPr>
        <b/>
        <sz val="10"/>
        <rFont val="Calibri"/>
        <family val="2"/>
      </rPr>
      <t xml:space="preserve">Měsíčník. </t>
    </r>
    <r>
      <rPr>
        <sz val="10"/>
        <rFont val="Calibri"/>
        <family val="2"/>
      </rPr>
      <t xml:space="preserve">Částka je zapracována dle podkladu OKCR a zahrnuje nákup služeb - tisk obecního Měsičníku. Je uzavřena smlouva a cena se odvíjí od počtu stránek a kusů. </t>
    </r>
  </si>
  <si>
    <r>
      <t xml:space="preserve">Požadována částka je zapracována dle podkladu OOSČ a zahrnuje materiálové a organizační zajištění svateb a gratulace jubilantům: 1) </t>
    </r>
    <r>
      <rPr>
        <b/>
        <sz val="10"/>
        <rFont val="Calibri"/>
        <family val="2"/>
      </rPr>
      <t>45 tis. Kč</t>
    </r>
    <r>
      <rPr>
        <sz val="10"/>
        <rFont val="Calibri"/>
        <family val="2"/>
      </rPr>
      <t xml:space="preserve"> nákup materiálu (dárkový papír, obaly, svíčky atd.), 2) </t>
    </r>
    <r>
      <rPr>
        <b/>
        <sz val="10"/>
        <rFont val="Calibri"/>
        <family val="2"/>
      </rPr>
      <t>55 tis. Kč</t>
    </r>
    <r>
      <rPr>
        <sz val="10"/>
        <rFont val="Calibri"/>
        <family val="2"/>
      </rPr>
      <t xml:space="preserve"> nákup služeb (hudební vystoupení pro akce KPOZ), 3) </t>
    </r>
    <r>
      <rPr>
        <b/>
        <sz val="10"/>
        <rFont val="Calibri"/>
        <family val="2"/>
      </rPr>
      <t xml:space="preserve">10 tis. Kč </t>
    </r>
    <r>
      <rPr>
        <sz val="10"/>
        <rFont val="Calibri"/>
        <family val="2"/>
      </rPr>
      <t xml:space="preserve">pohoštění jubilantům a dárcům krve, 4) </t>
    </r>
    <r>
      <rPr>
        <b/>
        <sz val="10"/>
        <rFont val="Calibri"/>
        <family val="2"/>
      </rPr>
      <t>80 tis. Kč</t>
    </r>
    <r>
      <rPr>
        <sz val="10"/>
        <rFont val="Calibri"/>
        <family val="2"/>
      </rPr>
      <t xml:space="preserve"> nákup dárků pro novomanželé a jiné svatby (zlaté atd.), přátelské soupravy aj. Z této položky se hradí i cena starosty.</t>
    </r>
  </si>
  <si>
    <r>
      <rPr>
        <b/>
        <sz val="10"/>
        <rFont val="Calibri"/>
        <family val="2"/>
      </rPr>
      <t>Opravy a údržba bytového fondu</t>
    </r>
    <r>
      <rPr>
        <sz val="10"/>
        <rFont val="Calibri"/>
        <family val="2"/>
      </rPr>
      <t xml:space="preserve">. Částka je zapracována dle podkladů OBNF a zahrnuje: 1) </t>
    </r>
    <r>
      <rPr>
        <b/>
        <sz val="10"/>
        <rFont val="Calibri"/>
        <family val="2"/>
      </rPr>
      <t>30 tis. Kč nákup materiálu</t>
    </r>
    <r>
      <rPr>
        <sz val="10"/>
        <rFont val="Calibri"/>
        <family val="2"/>
      </rPr>
      <t xml:space="preserve"> nutného k opravě a údržbě bytů a společných prostor. Částka je nižší oproti roku 2018 na základě nižší potřeby čerpání, 2) </t>
    </r>
    <r>
      <rPr>
        <b/>
        <sz val="10"/>
        <rFont val="Calibri"/>
        <family val="2"/>
      </rPr>
      <t>energie: studená voda 3 400 tis. Kč, teplo 6 422 tis. Kč, plyn 100 tis. Kč, elektrická energie 900 tis</t>
    </r>
    <r>
      <rPr>
        <sz val="10"/>
        <rFont val="Calibri"/>
        <family val="2"/>
      </rPr>
      <t>. Kč, 3)</t>
    </r>
    <r>
      <rPr>
        <b/>
        <sz val="10"/>
        <rFont val="Calibri"/>
        <family val="2"/>
      </rPr>
      <t xml:space="preserve"> 3 tis. Kč poplatek</t>
    </r>
    <r>
      <rPr>
        <sz val="10"/>
        <rFont val="Calibri"/>
        <family val="2"/>
      </rPr>
      <t xml:space="preserve"> za vedení účtu, 4) </t>
    </r>
    <r>
      <rPr>
        <b/>
        <sz val="10"/>
        <rFont val="Calibri"/>
        <family val="2"/>
      </rPr>
      <t>3 400 tis. Kč nákup služeb</t>
    </r>
    <r>
      <rPr>
        <sz val="10"/>
        <rFont val="Calibri"/>
        <family val="2"/>
      </rPr>
      <t xml:space="preserve"> v celkové částce (revize elektro, plynu, komínů + čištění, revize a údržba výtahů, dodávka TV signálu, čištění odpadů a kanalizace, požární revize, deratizace aj. služby v celkové výši 2 813 tis. Kč, úklidy a správcovství DPS ve výši 587 tis. Kč), 5)</t>
    </r>
    <r>
      <rPr>
        <b/>
        <sz val="10"/>
        <rFont val="Calibri"/>
        <family val="2"/>
      </rPr>
      <t xml:space="preserve"> 7 325 tis. Kč opravy a udržování </t>
    </r>
    <r>
      <rPr>
        <sz val="10"/>
        <rFont val="Calibri"/>
        <family val="2"/>
      </rPr>
      <t>(běžné opravy a udržování 1 900 tis. Kč, rezerva pro havárie 300 tis. Kč, plánované akce 5 125 tis. Kč /rekonstrukce elektroinstalce druhého BD U Tatry - druhý dům, tři vchody ve výši 3 000 tis. Kč, výměna oken v DPS čp. 231 ve výši 1 500 tis. Kč + další menší plánované opravy/).</t>
    </r>
  </si>
  <si>
    <r>
      <t xml:space="preserve">Objekt čp. 245 a 247 na ul. Jičínská. </t>
    </r>
    <r>
      <rPr>
        <sz val="10"/>
        <rFont val="Calibri"/>
        <family val="2"/>
      </rPr>
      <t>Částka je zapracována na základě usnesení ZM č. 30/07/04/1, kdy se ZM zavázalo dofinancovat tuto akci do výše 50 mil. Kč. V roce 2018 činily po RO č. 5 schválené výdaje 24 476 tis. Kč, v roce  2019 je nutno tedy akci dofinancovat ve výši 25 524 tis. Kč.</t>
    </r>
  </si>
  <si>
    <r>
      <rPr>
        <b/>
        <sz val="10"/>
        <rFont val="Calibri"/>
        <family val="2"/>
      </rPr>
      <t>Správa budov.</t>
    </r>
    <r>
      <rPr>
        <sz val="10"/>
        <rFont val="Calibri"/>
        <family val="2"/>
      </rPr>
      <t xml:space="preserve"> Částka je zapracována dle podkladu OBNF a zahrnuje 1) </t>
    </r>
    <r>
      <rPr>
        <b/>
        <sz val="10"/>
        <rFont val="Calibri"/>
        <family val="2"/>
      </rPr>
      <t>20 tis. Kč</t>
    </r>
    <r>
      <rPr>
        <sz val="10"/>
        <rFont val="Calibri"/>
        <family val="2"/>
      </rPr>
      <t xml:space="preserve"> materiál, 2) </t>
    </r>
    <r>
      <rPr>
        <b/>
        <sz val="10"/>
        <rFont val="Calibri"/>
        <family val="2"/>
      </rPr>
      <t>100 tis. Kč</t>
    </r>
    <r>
      <rPr>
        <sz val="10"/>
        <rFont val="Calibri"/>
        <family val="2"/>
      </rPr>
      <t xml:space="preserve"> revize a nákup ostatních služeb (rozpočet je pro rok 2019 snížen o úklidy Dukelská 150 tis. Kč, které od 1.9.2018 zajišťuje LUNA DDM Příbor), 3) </t>
    </r>
    <r>
      <rPr>
        <b/>
        <sz val="10"/>
        <rFont val="Calibri"/>
        <family val="2"/>
      </rPr>
      <t>1 900 tis. Kč</t>
    </r>
    <r>
      <rPr>
        <sz val="10"/>
        <rFont val="Calibri"/>
        <family val="2"/>
      </rPr>
      <t xml:space="preserve"> běžná údržba objektů: Freudova 118 "sklípek", RDSF, hasičská zbrojnice Příbor, hasičská zbrojnice Prchalov, obecní dům Prchalov, obecní dům Hájov, restaurace a KD Hájov, MŠ Hájov, bývalá ZŠ Dukelská, bývalá jídelna Dukelská, nám. S.Freuda č.p.33, nám. S.Freuda č.p.35, budova č.p.49 (Neptun), budova č.p. 637 (policie ČR), budova č.p. 586 ul. Masarykova, býv. loutkové divadlo, TIC čp. 54 a další budovy v majetku města. Prostředky jsou čerpány zejména na tyto případy: oprava a servis kotlů, oprava sociálního zařízení v budově čp. 1346, lokální opravy střech, okapů a svodů, výměny vadných spotřebičů jako např. bojler, výměna dveří, nátěry oken, nátěr dveří, čištění svodů, nátěr okapů, nátěr střech, oprava okapových chodníků, řešení zatečení, tlakové zkoušky potrubí, klempířské práce apod.</t>
    </r>
  </si>
  <si>
    <r>
      <rPr>
        <b/>
        <sz val="10"/>
        <rFont val="Calibri"/>
        <family val="2"/>
      </rPr>
      <t xml:space="preserve">Výkup domu  čp. 54. </t>
    </r>
    <r>
      <rPr>
        <sz val="10"/>
        <rFont val="Calibri"/>
        <family val="2"/>
      </rPr>
      <t>Částka je zapracována na základě smluvního vztahu, kdy se jedná o druhou splátku odkoupení domu čp. 54 na ul. Jičínská. První splátka činila 4 000 tis. Kč v roce 2018 a třetí splátka bude v roce 2020 činit 1 500 tis. Kč.</t>
    </r>
  </si>
  <si>
    <r>
      <rPr>
        <b/>
        <sz val="10"/>
        <rFont val="Calibri"/>
        <family val="2"/>
      </rPr>
      <t xml:space="preserve">Mimořádné pohřby. </t>
    </r>
    <r>
      <rPr>
        <sz val="10"/>
        <rFont val="Calibri"/>
        <family val="2"/>
      </rPr>
      <t>Výdaje na vypravení pohřbu bez pozůstalých. Dle zákona č. 256/2001 Sb., o pohřebnictví a o změně některých předpisů, ve znění pozdějších předpisů, vyplývá za určitých podmínek povinnost obce k vypravení pohřbu. Částka zahrnuje případnou úhradu dvou pohřbů.</t>
    </r>
  </si>
  <si>
    <t>drobný majetek - 1 PC (25 tis. Kč), 1 ks mobilní smartphone, drobné dovybavení služebny nábytkem, technické pomůcky MP, odchytová technika apod. Vše dle aktuálních potřeb.</t>
  </si>
  <si>
    <t>Další požadavky</t>
  </si>
  <si>
    <t>2119, 2321</t>
  </si>
  <si>
    <t>Záležitosti kultury - příjmy u kulturních akcí</t>
  </si>
  <si>
    <t xml:space="preserve">Záležitosti kultury - další příjmy </t>
  </si>
  <si>
    <t>Částka je stanovena na základě podkladu OKCR. Jedná se o: 1) příjem z losů a tombol na obecním plese a Valentinské pouti ve výši 41 tis. Kč; 2) přijaté neinvestiční dary na obecní ples od sponzorů ve výši 20 tis. Kč (předpoklad).</t>
  </si>
  <si>
    <t>Částka je zapracovaná dle podkladů vedoucí OKCR na základě skutečnosti roku 2017, kdy plnění bylo 233 tis. Kč.</t>
  </si>
  <si>
    <r>
      <t>Weby + infokanál.</t>
    </r>
    <r>
      <rPr>
        <sz val="10"/>
        <rFont val="Calibri"/>
        <family val="2"/>
      </rPr>
      <t xml:space="preserve"> Částka je zapracována dle podkladu OKCR a zahrnuje: 1) </t>
    </r>
    <r>
      <rPr>
        <b/>
        <sz val="10"/>
        <rFont val="Calibri"/>
        <family val="2"/>
      </rPr>
      <t xml:space="preserve">150 tis. Kč </t>
    </r>
    <r>
      <rPr>
        <sz val="10"/>
        <rFont val="Calibri"/>
        <family val="2"/>
      </rPr>
      <t xml:space="preserve">informační sms občanům. Vyšší výdaje oproti roku 2018 o 30 tis. Kč v důsledku zvýšeného počtu registrovaných uživatelů; 2) </t>
    </r>
    <r>
      <rPr>
        <b/>
        <sz val="10"/>
        <rFont val="Calibri"/>
        <family val="2"/>
      </rPr>
      <t xml:space="preserve">67 tis. Kč </t>
    </r>
    <r>
      <rPr>
        <sz val="10"/>
        <rFont val="Calibri"/>
        <family val="2"/>
      </rPr>
      <t xml:space="preserve">správa všech webů www.pribor.eu + rodinný, turistický, dětský, životní prostředí, dále mapový portál, firmy a služby, aplikace V obraze. Došlo k navýšení oproti roku 2018 o 17 tis. Kč v důsledku zavedení modulu GDPR; 3) </t>
    </r>
    <r>
      <rPr>
        <b/>
        <sz val="10"/>
        <rFont val="Calibri"/>
        <family val="2"/>
      </rPr>
      <t xml:space="preserve">2 tis. Kč </t>
    </r>
    <r>
      <rPr>
        <sz val="10"/>
        <rFont val="Calibri"/>
        <family val="2"/>
      </rPr>
      <t xml:space="preserve">soutěže pro návštěvníky webu a facebooku města (dárkové poukazy 4x 500 Kč). </t>
    </r>
  </si>
  <si>
    <t>Rozpočty organizačních složek na rok 2019</t>
  </si>
  <si>
    <t>návrh 2019</t>
  </si>
  <si>
    <t>Částka je příjmem ze zásahů u dopravních nehod. Částka je stanovena na základě plnění v předchozích letech.</t>
  </si>
  <si>
    <t xml:space="preserve">Částka je zapracována dle podkladu vedoucí OKCR a vedoucího OOSČ a zahrnuje: 1) 30 tis. Kč za pronájem při svatbách - zapracováno dle podkladu OOSČ na základě skutečnosti v r. 2018 a 2) 2 tis. Kč za krátkodobý pronájem při kulturních akcích - zapracováno dle podkladů vedoucí OKCR. </t>
  </si>
  <si>
    <r>
      <t xml:space="preserve">Výpočetní technika. </t>
    </r>
    <r>
      <rPr>
        <sz val="10"/>
        <rFont val="Calibri"/>
        <family val="2"/>
      </rPr>
      <t>Jedná se o pořízení záložního zdroje pro server v budově radnice.</t>
    </r>
  </si>
  <si>
    <t>Částka je zapracována dle požadavku OOSČ na základě podkladu předsedy osadního výboru.</t>
  </si>
  <si>
    <t>OV Hájov - příjmy ze vstupného</t>
  </si>
  <si>
    <t>Částka je zapracována na základě ORM, podkladů lesního hospodáře. Odhadovaná nahodilá těžba: 800m3 x 800 Kč = 640 000,- Kč, domýcení proředěných porostů: 100m3 x 1 100,00 Kč = 110 000,- Kč, probírky: 200m3 x 600,00 Kč = 120 000,- Kč, tj. celkem 870 000,- Kč + 21% DPH = 1 052 700,- Kč. Do návrhu rozpočtu na rok 2019 zaokrouhleně 1 050,00 tis. Kč.</t>
  </si>
  <si>
    <t>Částka je zapracována dle podkladu ORM. Jedná se o poplatek za provoz systému shromážďování, sběru, přepravy, třídění, využívání a odstraňování komunálních odpadů. Částka je naplánována ve stejné výši jako v roce 2018. Současný poplatek činí 468 Kč/osobu.</t>
  </si>
  <si>
    <t>Částka je zapracována na základě podkladů ORM. Jedná se o zákonem stanovené úhrady za dobývání nerostů na území města. Do plánovaných příjmů jsou jako každoročně započteny pouze průběžné zálohové platby. Mimořádná jednorázová úhrada se do rozpočtu promítne až po jejím potvrzení.</t>
  </si>
  <si>
    <t>Pachtovné - kompostárna Točna</t>
  </si>
  <si>
    <t>Částka je zapracována dle podkladu ORM. Jedná se o příjem z pachtovného dle platné smlouvy o provozování kompostárny vč. DPH.</t>
  </si>
  <si>
    <t>Příjem plánovaných bonusů  za třídění odpadu od firem Ekokom, Asekol, Elektrowin, Ekolamp. Částka je zapracována dle podkladu ORM.</t>
  </si>
  <si>
    <r>
      <rPr>
        <b/>
        <sz val="10"/>
        <rFont val="Calibri"/>
        <family val="2"/>
      </rPr>
      <t xml:space="preserve">Společenské akce ve školství. </t>
    </r>
    <r>
      <rPr>
        <sz val="10"/>
        <rFont val="Calibri"/>
        <family val="2"/>
      </rPr>
      <t>Částka je zapracována dle podkladů ORM a zahrnuje zajištění akcí ve školství, např. zápis do MŠ, ZŠ, zahájení školního roku, Veselé zpívání, Den učitelů apod.</t>
    </r>
  </si>
  <si>
    <r>
      <rPr>
        <b/>
        <sz val="10"/>
        <rFont val="Calibri"/>
        <family val="2"/>
      </rPr>
      <t xml:space="preserve">Finanční podpora akcí a soutěží ve školství. </t>
    </r>
    <r>
      <rPr>
        <sz val="10"/>
        <rFont val="Calibri"/>
        <family val="2"/>
      </rPr>
      <t>Částka je zapracována dle požadavku ORM. Jedná se o finanční podporu zajištění akcí a soutěží akcí ve školství, např. Řemeslo má zlaté dno aj.</t>
    </r>
  </si>
  <si>
    <r>
      <rPr>
        <b/>
        <sz val="10"/>
        <rFont val="Calibri"/>
        <family val="2"/>
      </rPr>
      <t>Kontejnery na zeleň.</t>
    </r>
    <r>
      <rPr>
        <sz val="10"/>
        <rFont val="Calibri"/>
        <family val="2"/>
      </rPr>
      <t xml:space="preserve"> Částka je zapracována dle požadavku ORM. Jedná se o nákup a svoz hnědých kontejnerů 770 l na zeleň firmou Asompo. V červnu 2018 došlo k navýšení cen za svoz 1 nádoby ze 40 Kč na 60 Kč.</t>
    </r>
  </si>
  <si>
    <r>
      <t xml:space="preserve">Pamětní desky. </t>
    </r>
    <r>
      <rPr>
        <sz val="10"/>
        <rFont val="Calibri"/>
        <family val="2"/>
      </rPr>
      <t>Částka je zapracována dle podkladu ORM na základě usnesení RM 45/85/RM/2018. Jedná se o zpracování návrhu pamětní desky Ing. Bedřicha Turka a její realizaci a instalaci. Částka je navržena na základě předběžné kalkulace.</t>
    </r>
  </si>
  <si>
    <r>
      <rPr>
        <b/>
        <sz val="10"/>
        <rFont val="Calibri"/>
        <family val="2"/>
      </rPr>
      <t>Komunitní plánování sociálních služeb ve městě.</t>
    </r>
    <r>
      <rPr>
        <sz val="10"/>
        <rFont val="Calibri"/>
        <family val="2"/>
      </rPr>
      <t xml:space="preserve"> Částka je zapracována dle požadavku OSV. Jedná se o: 1) </t>
    </r>
    <r>
      <rPr>
        <b/>
        <sz val="10"/>
        <rFont val="Calibri"/>
        <family val="2"/>
      </rPr>
      <t xml:space="preserve">72,00 tis. Kč </t>
    </r>
    <r>
      <rPr>
        <sz val="10"/>
        <rFont val="Calibri"/>
        <family val="2"/>
      </rPr>
      <t xml:space="preserve">výdaje související s s plněním III. střednědobého plánu rozvoje sociálních služeb a ostatních aktivit města Příbora na období 2018 -2020 (drobné pohoštění pracovních skupin 2 tis. Kč, vydání brožurky Průvodce sociálními službami a nabídka volnočasových aktivit 70 tis. Kč), 2) </t>
    </r>
    <r>
      <rPr>
        <b/>
        <sz val="10"/>
        <rFont val="Calibri"/>
        <family val="2"/>
      </rPr>
      <t xml:space="preserve">30 tis. Kč </t>
    </r>
    <r>
      <rPr>
        <sz val="10"/>
        <rFont val="Calibri"/>
        <family val="2"/>
      </rPr>
      <t xml:space="preserve">realizaci akcí souvisejících s prorodinnou politikou dle II. plánu prorodinné politiky (Den dětí, rodiny a sociálních služeb, sociálně-právní ochrana dětí, přednášky, propagační materiály, soutěž pro rodiny s dětmi, seniorské odpoledne); 3) </t>
    </r>
    <r>
      <rPr>
        <b/>
        <sz val="10"/>
        <rFont val="Calibri"/>
        <family val="2"/>
      </rPr>
      <t xml:space="preserve">60 tis. Kč </t>
    </r>
    <r>
      <rPr>
        <sz val="10"/>
        <rFont val="Calibri"/>
        <family val="2"/>
      </rPr>
      <t>projekt Senior doprava</t>
    </r>
    <r>
      <rPr>
        <sz val="10"/>
        <rFont val="Calibri"/>
        <family val="2"/>
      </rPr>
      <t>.</t>
    </r>
  </si>
  <si>
    <r>
      <rPr>
        <b/>
        <sz val="10"/>
        <rFont val="Calibri"/>
        <family val="2"/>
      </rPr>
      <t xml:space="preserve">Výdaje spojené s pořízením znal. posudků a PD (SÚ), </t>
    </r>
    <r>
      <rPr>
        <sz val="10"/>
        <rFont val="Calibri"/>
        <family val="2"/>
      </rPr>
      <t>vyžádaných stavebním úřadem v rámci správních řízení. V některých správních řízení je zapotřebí vyhotovit nezávislý odborný posudek, geodetické vytýčení stavby či hranic pozemků apod. PD - projektová dokumentace. Tato částka je rozpočtována každoročně.</t>
    </r>
  </si>
  <si>
    <r>
      <rPr>
        <b/>
        <sz val="10"/>
        <rFont val="Calibri"/>
        <family val="2"/>
      </rPr>
      <t xml:space="preserve">Platy. </t>
    </r>
    <r>
      <rPr>
        <sz val="10"/>
        <rFont val="Calibri"/>
        <family val="2"/>
      </rPr>
      <t>Částka je zapracována dle podkladu tajemníka MÚ. Propočet platů pro rok 2019 vychází obdobně jako jiné roky z počtu zaměstnanců a jejich platového zařazení dle zákona (nařízení vlády 564/2006 Sb.). Toto nařízení stanovuje zařazení do platových tříd a návazně na uznanou praxi do platových stupňů. V částce je zahrnuto 250 tis. Kč na práci přesčas, což koresponduje s rokem 2018. Je počítáno se 4% navýšení platových tarifů.</t>
    </r>
  </si>
  <si>
    <t xml:space="preserve">Částka je zapracována na základě rozhodnutí Ministerstva pro místní rozvoj v rámci Integrovaného regionálního operačního programu. Realizace projektu bude dokončena do 30. listopadu 2018, dotace bude inkasována v roce 2019. </t>
  </si>
  <si>
    <t xml:space="preserve">Sankční platby, které jsou přijaté od jiných subjektů (na základě přestupkové komise). Jedná se o předpoklad. </t>
  </si>
  <si>
    <t>pracovní obuv</t>
  </si>
  <si>
    <t>drobný majetek - obnova 2 PC na výpůjční pulty 27 tis. Kč, tiskárna HP pro výstupy z knihovního programu 6 tis. Kč, mobilní tel. 2 tis. Kč, rozkládací stůl pro knihovnu Prchalov + 4 židle 7 tis. Kč, mechanický zametač koberců 1 tis. Kč.</t>
  </si>
  <si>
    <t>elektrická energie - částka je stanovena na základě měsíčních záloh dle roku 2018, tj. 15 070 Kč x 12 měsíců</t>
  </si>
  <si>
    <t>služby pošt - platba přepravních služeb za reklamace, dovoz zboží apod.</t>
  </si>
  <si>
    <t>služby elektronických komunikací - poplatek ČTÚ (radiostanice), platba telefonních hovorů, platba mobilním operátorům (přenos dat z mobilní kamery, za internet pro notebook v terénu, mobilní telefony)</t>
  </si>
  <si>
    <t>prolongační týdenní kurz vrchního strážníka, celorepublikový seminář vedoucích pracovníků MP, výjezdní odborné školení pro strážníky, jiná odborná školení dle aktuálních potřeb.</t>
  </si>
  <si>
    <t>nákup ostatních služeb - umístění psů v útulku na základě provozní smlouvy s městem Kopřivnice (cca 50 tis.), přemísťování preventivního radaru, mobilní kamery, jiné drobné služby</t>
  </si>
  <si>
    <t>drobný hmotný dlouhodobý majetek -  zakoupení drobného majetku pro potřeby preventivních aktivit dle aktuálních potřeb /lis na odznaky, plackovač, matice, tiskárna + copy + scan aj.)</t>
  </si>
  <si>
    <t>nákup materiálu - propagační materiál na preventivní akce MP - přednášková činnost v ZŠ, MŠ, seniorům, branný závod, den dětí, tonery, jiný drobný spotř. materiál</t>
  </si>
  <si>
    <t>nákup ostatních služeb - služby spojené s pořádáním preventivních akcí - branný závod, den dětí, přednášková činnost v MŠ, ZŠ, seniorům jako např. výroba preventivních letáčků, rozvrhů hodin, pexes aj.</t>
  </si>
  <si>
    <t>pohoštění - při preventivních akcích</t>
  </si>
  <si>
    <t xml:space="preserve">Oprava povrchů chodníků v parku </t>
  </si>
  <si>
    <t>Návrh na obnovu povrchů pochůzích ploch v parku, kdy ve spolupráci s technickými službami je navrženo odstranění stávajících litých asfaltů a pokládka nové živice, obdobně jako je tomu v opraveném vstupu do parku z ulice Lidické.</t>
  </si>
  <si>
    <t>Jedná se o nové parkovací plochy pro 45 osobních automobilů a dva autobusy v místě stávající zahrady ZŠ Npor. Loma na ulici Vrchlického. Součástí stavby je i rekonstrukce části ulice Vrchlického v úseku od křižovatky s ulicí NRA po stávající vjezd na školní hřiště. Návrh ulice je již přizpůsoben parametrům, které by tato ulice měla mít po dokončení zástavby lokality Za školou. Na akci bylo v roce 2010 vydáno stavební povolení, které je však již propadlé, protože realizace akce se každoročně odkládá. V roce 2018 se aktualizovala projektová dokumentace a je vydáno nové stavební povolení.  Pozn. Projekt se připravuje od roku 2008.</t>
  </si>
  <si>
    <t>Jedná se o akci zabezpečující komunikační propojení chodníku na ulici Jičínské s chodníkem podél silničního obchvatu. Jsou zpracovány dvě varianty řešení. Radou města byla zvolena varianta se situováním přechodu v místě dnes končícího chodníku na severní straně Jičínské ulice (před lípou).  Pozn. Projekt se připravuje od roku 2012.</t>
  </si>
  <si>
    <t>Parkoviště na ulici Npor. Loma</t>
  </si>
  <si>
    <t>Jedná se o novou parkovací plochu v místě asfaltové plochy v horní části ulice. Důvodem zařazení akce do rozpočtu města (RO č.3/2018) je značná absence parkovacích míst v této části města. V současné době se připravuje projekt řešící cca 15 nových míst.</t>
  </si>
  <si>
    <t>Parkoviště u kotelny Lomená</t>
  </si>
  <si>
    <t xml:space="preserve">Nových 18 parkovacích míst v prostoru mezi kotelnou na Lomené a ulicí U Tatry </t>
  </si>
  <si>
    <t>Sanace opěrné zdi ul. Farní - Žižkova</t>
  </si>
  <si>
    <t>Projekt řeší havarijní stav opěrné zdi vymezující soukromé pozemky a pozemky města a zároveň obnovu komunikačního (pěšího) propojení ulic Farní a Smetanovy. Na zpracování projektu z prostředků města vyslovilo souhlas zastupitelstvo města. Protože se jedná o tzv. rozhradu, v jejímž případě by se na investici měli podílet všichni spolumajitelé, musí zastupitelstvo města rozhodnout, jak bude město finančně postupovat při realizační fázi.</t>
  </si>
  <si>
    <t>výdaje za paragraf 2219</t>
  </si>
  <si>
    <t>Rekonstrukce oplocení MŠ Kamarád - Švermova</t>
  </si>
  <si>
    <t>Vybudování nového hřiště (obdoba hřiště ve dvoře ZŠ Jičínská) na pozemku města vypůjčeném OS Klokočov na ul. Osvobození. Částka je navržena na základě projektové dokumentace zpracované v r. 2017. Na svabu je vydáno stavební povolení.</t>
  </si>
  <si>
    <t>Jedná se o úpravu fasády budovy bývalého M-klubu, která od svého vzniku (1984) nebyla nijak opravována. Součástí projektu je i výměna okenních a dveřních výplní. Částka je zapracována na základě odhadu rozsahu prací dle projektové dokumentace z r. 2017.</t>
  </si>
  <si>
    <t>Sanace vlhkosti obvodového zdiva budovy technických služeb</t>
  </si>
  <si>
    <t>Jedná se o sanaci vlhkosti obvodového zdiva budovy TS. V současné době je zpracován projekt na energetické úspory objektu TS (zateplení fasády, střechy, apod.), nicméně sanace vlhkosti, která je rovněž projektem řešena, není uznatelným nákladem a proto je navrženo ji provést samostatně.</t>
  </si>
  <si>
    <t>Rekonstrukce VO na Benátkách -  PD</t>
  </si>
  <si>
    <t>Jedná se o náklady na projektovou dokumentaci rekonstrukce sítě veřejného osvětlení na části ulici Vrchlického, Větřkovské a Alšově. Na těchto ulicích plánuje ČEZ rekonstrukci sítě NN a město má na měněných sloupech své rozvody a svítidla VO, které se budou při rekonstrukci muset zdemontovat. Navrhujeme proto provést rozvody nové včetně instalace nových úsporných svítidel.</t>
  </si>
  <si>
    <t>Hydrogeologický průzkum hřbitova</t>
  </si>
  <si>
    <t>Podrobný hydrogeologický průzkum zahrnující 9ks nových vrtaných sond do hloubky 3-6m včetně sledování a vyhodnocení za účelem možného odvodnění hřbitova a snížení hladiny spodní vody.</t>
  </si>
  <si>
    <t>Stavební úpravy hasičské zbrojnice</t>
  </si>
  <si>
    <t>Akce zahrnuje kompletní rekonstrukci střešní konstrukce včetně zateplení nad garážemi hasičské zbrojnice. Žádost o dotaci na tyto práce podaná v roce 2017 nebyla zatím akceptována.</t>
  </si>
  <si>
    <t>Stavební úpravy radnice - II. etapa</t>
  </si>
  <si>
    <t>Postupná rekonstrukce radnice dle zadání schváleného zastupitelstvem města dne 28.3.2017. Navržená částka zahrnuje další etapu (výtah, sociální zařízení, nový přístup). Na tuto část lze využít dotaci z MMR ČR související s bezbariérovými úpravami. Dokumentace na dokončení celkové rekonstrukce objektu je již rovněž dokončena a rozpočtové náklady činí 19 mil. Kč (včetně již uvedených 6 mil. Kč).</t>
  </si>
  <si>
    <t>plnění v roce 2017</t>
  </si>
  <si>
    <t>rozpočet 2018</t>
  </si>
  <si>
    <t>předpoklad plnění v roce 2018</t>
  </si>
  <si>
    <t>návrh rozpočtu 2019</t>
  </si>
  <si>
    <t>skutečnost 8/2018</t>
  </si>
  <si>
    <t>Daňové příjmy - rozbor a návrh na rok 2019</t>
  </si>
  <si>
    <t>plnění v létech 2013 - 2017</t>
  </si>
  <si>
    <t>rozpočet 2018, plnění k 8/2018, předpokládané plnění do konce roku</t>
  </si>
  <si>
    <t>návrh daňových příjmů pro rok 2019 dle propočtu www.cityfinace.cz</t>
  </si>
  <si>
    <t>návrh daňových příjmů pro rok 2019 dle propočtu www.aqe.cz</t>
  </si>
  <si>
    <t>návrh daňových příjmů pro rok 2019 dle propočtu www.smocr.cz</t>
  </si>
  <si>
    <t>návrh daňových příjmů pro rok 2019 do rozpočtu města - střízlivý odhad</t>
  </si>
  <si>
    <t>Předpokládané plnění k 31.12.2018 je zjištěno následovně: plnění k 8/2018 + předpoklad do konce roku (= skutečnost 9 - 12/2017)</t>
  </si>
  <si>
    <t>Výpočet daňových příjmů pro město Příbor firmou Cityfinance není nijak snížen.</t>
  </si>
  <si>
    <r>
      <rPr>
        <b/>
        <sz val="10"/>
        <rFont val="Calibri"/>
        <family val="2"/>
      </rPr>
      <t xml:space="preserve">Budova Piaristického kláštera. </t>
    </r>
    <r>
      <rPr>
        <sz val="10"/>
        <rFont val="Calibri"/>
        <family val="2"/>
      </rPr>
      <t>Provoz a údržba PK zahrnuje náklady na energie: voda 150 tis. Kč (vč. piaristických zahrad</t>
    </r>
    <r>
      <rPr>
        <sz val="10"/>
        <rFont val="Calibri"/>
        <family val="2"/>
      </rPr>
      <t xml:space="preserve">), elektrická energie 400 tis. Kč (je avízován nárůst EE), revize 35 tis. Kč, opravy a údržba v celkové částce 500 tis. Kč, které se provádí dle aktuálních potřeb a stavu majetku, např. čištění žlabů, instalatérské práce, oprava a nátěr oken, náter dveří, </t>
    </r>
    <r>
      <rPr>
        <sz val="10"/>
        <rFont val="Calibri"/>
        <family val="2"/>
      </rPr>
      <t>oprava střechy kolem komínu, oprava říms, vlhkost v chodbách i ve sklepě, čištění fasády, oprava soklu</t>
    </r>
    <r>
      <rPr>
        <sz val="10"/>
        <rFont val="Calibri"/>
        <family val="2"/>
      </rPr>
      <t>, nepřevídané náklady - např. výměna zařizovacích předmětů  či ucpání dešťové kanalizace. Pzn. do návrhu není započítána oprava spadlé římsy - v roce 2018 byla opravena pouze dřevařská konstrukce, stavební práce budou řešeny v roce 2019 po domluvě se statikem.</t>
    </r>
  </si>
  <si>
    <t>Výměna oken v budově čp. 118</t>
  </si>
  <si>
    <r>
      <rPr>
        <b/>
        <sz val="10"/>
        <rFont val="Calibri"/>
        <family val="2"/>
      </rPr>
      <t>Dílčí úpravy energetických zařízení.</t>
    </r>
    <r>
      <rPr>
        <sz val="10"/>
        <rFont val="Calibri"/>
        <family val="2"/>
      </rPr>
      <t xml:space="preserve"> (dříve Dílčí úpravy plynovodních řadů v majetku města). Částka je zapracována dle požadavku OISM. Opět se jedná především o úpravy a opravy plynovodních řadů v majetku města, případně drobné přeložky energetických zařízení.</t>
    </r>
  </si>
  <si>
    <r>
      <t>Výkupy pozemků.</t>
    </r>
    <r>
      <rPr>
        <sz val="10"/>
        <rFont val="Calibri"/>
        <family val="2"/>
      </rPr>
      <t xml:space="preserve"> Částka je zapracována dle požadavku OISM. Jedná se o výkup pozemků za oplocením koupaliště, pozemků</t>
    </r>
    <r>
      <rPr>
        <sz val="10"/>
        <rFont val="Calibri"/>
        <family val="2"/>
      </rPr>
      <t xml:space="preserve"> pod místními komunikacemi apod. Jedná se o plánované i náhodilé výkupy.</t>
    </r>
  </si>
  <si>
    <t>Komentář k návrhu rozpočtu na rok 2019 - příjmy</t>
  </si>
  <si>
    <t>Komentář k návrhu rozpočtu na rok 2019 - výdaje</t>
  </si>
  <si>
    <r>
      <t>Položka je zapracována na základě vyhlášky o místních poplatcích a podkladu správce tohoto poplatku. Plnění k 30.9.2018 je cca</t>
    </r>
    <r>
      <rPr>
        <sz val="10"/>
        <color indexed="10"/>
        <rFont val="Calibri"/>
        <family val="2"/>
      </rPr>
      <t xml:space="preserve"> </t>
    </r>
    <r>
      <rPr>
        <sz val="10"/>
        <rFont val="Calibri"/>
        <family val="2"/>
      </rPr>
      <t>224 tis. Kč.</t>
    </r>
  </si>
  <si>
    <r>
      <t>Zahrnuje poplatky stanovené zákonem o správních poplatcích za správní úkony a správní řízení, jehož výsledkem jsou vydaná povolení, rozhodnutí, ověření podpisu apod. Částka je zapracována OF předpokladu. Aktuální plnění k 30.9.2018 je cca 890</t>
    </r>
    <r>
      <rPr>
        <sz val="10"/>
        <color indexed="10"/>
        <rFont val="Calibri"/>
        <family val="2"/>
      </rPr>
      <t xml:space="preserve"> </t>
    </r>
    <r>
      <rPr>
        <sz val="10"/>
        <rFont val="Calibri"/>
        <family val="2"/>
      </rPr>
      <t>tis. Kč.</t>
    </r>
  </si>
  <si>
    <r>
      <t>Částka je zapracovaná dle podkladů vrchního strážníka MP. Stejná částka byla navrhována a schválena v rozpočtu 2018 a 2017. Na základě skutečnosti předchozích let, se dá předpokládat, že bude splněna. Plnění k 30.9.2018 je</t>
    </r>
    <r>
      <rPr>
        <sz val="10"/>
        <color indexed="10"/>
        <rFont val="Calibri"/>
        <family val="2"/>
      </rPr>
      <t xml:space="preserve"> </t>
    </r>
    <r>
      <rPr>
        <sz val="10"/>
        <rFont val="Calibri"/>
        <family val="2"/>
      </rPr>
      <t>212 tis. Kč.</t>
    </r>
  </si>
  <si>
    <t>Částka je stanovena na základě podkladu OKCR. Jedná se o příjem ze vstupného z kulturních akcí, které jsou pořádány městem (akce pravidelně se opakující i o akce mimořádné, které se konají při různých příležitostech. Příjem je podmíněn návštěvností. Částka je stanovena na základě skutečnosti. Plnění k 30.9.2018 je 407 tis. Kč</t>
  </si>
  <si>
    <t>Zapracováno na základě podkladu OISM - přípojky inženýrských sítí. Jedná se o odhad (nikoliv konkrétní majetkoprávní úkon).</t>
  </si>
  <si>
    <t>platy zaměstnanců v pracovním poměru - 9 zaměstnanců městské policie, navýšení je dáno navýšením rizikového příplatku zaměstnanců MP, kdy strážníci v roce 2018 přešli dle Nařízení vlády č. 341/2017 z rizikové skupny III. do skupiny IV. a 4% předpokládané navýšení platových tarifů</t>
  </si>
  <si>
    <r>
      <rPr>
        <b/>
        <sz val="10"/>
        <rFont val="Calibri"/>
        <family val="2"/>
      </rPr>
      <t xml:space="preserve">Kulturní dům - provoz. </t>
    </r>
    <r>
      <rPr>
        <sz val="10"/>
        <rFont val="Calibri"/>
        <family val="2"/>
      </rPr>
      <t xml:space="preserve">Tato částka je zapracována na základě podkladů vedoucí OKCR a zahrnuje: 1) </t>
    </r>
    <r>
      <rPr>
        <b/>
        <sz val="10"/>
        <rFont val="Calibri"/>
        <family val="2"/>
      </rPr>
      <t xml:space="preserve">180 tis. Kč </t>
    </r>
    <r>
      <rPr>
        <sz val="10"/>
        <rFont val="Calibri"/>
        <family val="2"/>
      </rPr>
      <t>ostatní osobní výdaje na organizační výpomoc při zajištění kulturních akcí (stěhování židlí a stolů, šatna, zástup za správce apod.), 2)</t>
    </r>
    <r>
      <rPr>
        <sz val="10"/>
        <rFont val="Calibri"/>
        <family val="2"/>
      </rPr>
      <t xml:space="preserve"> </t>
    </r>
    <r>
      <rPr>
        <b/>
        <sz val="10"/>
        <rFont val="Calibri"/>
        <family val="2"/>
      </rPr>
      <t xml:space="preserve">100 tis. Kč </t>
    </r>
    <r>
      <rPr>
        <sz val="10"/>
        <rFont val="Calibri"/>
        <family val="2"/>
      </rPr>
      <t xml:space="preserve">drobný dlouhodobý hmotný majetek - nové praktikáble na venkovní akce v částce 120 tis. Kč + nákup rychl. konvicí apod., které provozem již odcházejí, 3) </t>
    </r>
    <r>
      <rPr>
        <b/>
        <sz val="10"/>
        <rFont val="Calibri"/>
        <family val="2"/>
      </rPr>
      <t xml:space="preserve">120 tis. Kč </t>
    </r>
    <r>
      <rPr>
        <sz val="10"/>
        <rFont val="Calibri"/>
        <family val="2"/>
      </rPr>
      <t xml:space="preserve">nákup materiálu (toaletní potřeby, výměna žárovek, vstupenky apod. + další materiály potřebné pro drobné opravy v KD), 4) </t>
    </r>
    <r>
      <rPr>
        <b/>
        <sz val="10"/>
        <rFont val="Calibri"/>
        <family val="2"/>
      </rPr>
      <t xml:space="preserve">680 tis. Kč </t>
    </r>
    <r>
      <rPr>
        <sz val="10"/>
        <rFont val="Calibri"/>
        <family val="2"/>
      </rPr>
      <t>energie dle zálohových plateb (voda 100 tis. Kč,</t>
    </r>
    <r>
      <rPr>
        <sz val="10"/>
        <rFont val="Calibri"/>
        <family val="2"/>
      </rPr>
      <t xml:space="preserve"> plyn 300 tis. Kč, elektřina dle skutečných měsíčních plateb 280 tis. Kč - počítáno s avízovaným nárůstem cen EE), 5)</t>
    </r>
    <r>
      <rPr>
        <b/>
        <sz val="10"/>
        <rFont val="Calibri"/>
        <family val="2"/>
      </rPr>
      <t xml:space="preserve"> 540 tis. Kč</t>
    </r>
    <r>
      <rPr>
        <sz val="10"/>
        <rFont val="Calibri"/>
        <family val="2"/>
      </rPr>
      <t xml:space="preserve"> nákup služeb (servis výtahu, alarmy, odpady, vzduchotechnika, požární klapky, plynové kotle, deratizace, svoz odpadu v celkové výši 220 tis. Kč, web včetně rezervačního systému a on-line prodeje 50 tis. Kč, úklidové služby 200 tis. Kč /navýšení z důvodu vyšší četnosti pronájmu/, praní prádla po pronájmech 40 tis. Kč, kopírovací služby 30 tis. Kč), 6) </t>
    </r>
    <r>
      <rPr>
        <b/>
        <sz val="10"/>
        <rFont val="Calibri"/>
        <family val="2"/>
      </rPr>
      <t xml:space="preserve">2 tis. Kč </t>
    </r>
    <r>
      <rPr>
        <sz val="10"/>
        <rFont val="Calibri"/>
        <family val="2"/>
      </rPr>
      <t xml:space="preserve">pohoštění pro potřeby pronájmu týkající se komisí a schůzí města (netýká se pronájmů cizích subjektů).                                                                                                                                                          </t>
    </r>
  </si>
  <si>
    <r>
      <rPr>
        <b/>
        <sz val="10"/>
        <rFont val="Calibri"/>
        <family val="2"/>
      </rPr>
      <t xml:space="preserve">Družební styk. </t>
    </r>
    <r>
      <rPr>
        <sz val="10"/>
        <rFont val="Calibri"/>
        <family val="2"/>
      </rPr>
      <t>Částka je zapracována dle podkladu OKCR. Jedná se o partnerství s polským družebním městem. Každoročně se zahrnuje do návrhu rozpočtu, nikdy nedojde k vyčerpání celé částky. K 30.9.2018 je čerpáno cca 15 tis. Kč.</t>
    </r>
  </si>
  <si>
    <r>
      <rPr>
        <b/>
        <sz val="10"/>
        <rFont val="Calibri"/>
        <family val="2"/>
      </rPr>
      <t xml:space="preserve">Svoz komunálního odpadu. </t>
    </r>
    <r>
      <rPr>
        <sz val="10"/>
        <rFont val="Calibri"/>
        <family val="2"/>
      </rPr>
      <t>Částka je zapracována dle požadavku ORM a je navýšena oproti roku 2018 o inflační koeficient 3%.</t>
    </r>
  </si>
  <si>
    <t>hranice pro dlouhodobý majetek je 40 tis. Kč</t>
  </si>
  <si>
    <t>Klimatizace na budovu čp. 118</t>
  </si>
  <si>
    <t>Jedná se o postupné zavádění klimatizace v budově čp. 118. V této etapě by klimatizace byla zavedena v kancelářích odboru sociálních věcí.</t>
  </si>
  <si>
    <t>OOSČ</t>
  </si>
  <si>
    <t>Oprava oplocení kolem části pozemku prac. č. 265/2</t>
  </si>
  <si>
    <t>Jedná se o opravu oplocení kolem části pozemku parc. č. 265/2 k.ú. Hájov pronajatého Českému zahrádkářskému svazu MO Hájov.</t>
  </si>
  <si>
    <t>Částka je zapracována dle podkladu OBNF a představuje příjmy za nájmy za plochy nebytových prostor: budova čp. 35 Česká spořitelna 164 tis. Kč, MŠ Hájov 115 tis. Kč, kotelna DPS 13 tis. Kč, koupaliště 165 tis. Kč, restaurace Hájov 54 tis. Kč, Policie ČR 294 tis. Kč, čp. 29 obuv 108 tis. Kč, čp. 9 optika 17 tis. Kč,  oděvy Vlasta 80 tis. Kč, čp. 49 Rikitan 52 tis. Kč, bývalé loutkové divadlo 22 tis. Kč, čp. 50 notář 51 tis. Kč + další pronájmy Dukelská 1346 (vč. příjmu od SMMP za umístění systému pro provozování společné antény),  pronájmy Freudova 118, Hájov. Došlo ke snížení příjmů z pronájmu z důvodu převodu kotelny Lomená do majetku SMMP s.r.o.</t>
  </si>
  <si>
    <t>Částka je zapracována dle podkladu OBNF. Jedná se o opravu krovu MŠ Hájov.</t>
  </si>
  <si>
    <t>Jedná se o první část výměny oken v budově Freudova ul. čp. 118. Předběžná nabídka na výměnu oken celého objektu je 860 tis. Kč.</t>
  </si>
  <si>
    <t>Obnova povrchů ulic Křivá, Tržní a Pod Hradbami</t>
  </si>
  <si>
    <t>Jedná se o obnovu povrchu těchto tří ulic, kde v současné době je pouze dosypáván TS štěrk na rostlý terén. Navrhované řešení - žulové kostky v ulici Křivé, jinde oblázky. Akce je koordinována s SmVakem Ostrava, který zde v roce 2018 plánuje kompletní obnovu vodovodních řádů. Následně v roce 2019 by měla být provedena i obnova povrchů.</t>
  </si>
  <si>
    <r>
      <rPr>
        <b/>
        <sz val="10"/>
        <rFont val="Calibri"/>
        <family val="2"/>
      </rPr>
      <t>Péče o vzhled obcí a veřejnou zeleň (vč. deratizace a likvidace křídlatky a finančních darů na péči a ošetření zvířat).</t>
    </r>
    <r>
      <rPr>
        <sz val="10"/>
        <rFont val="Calibri"/>
        <family val="2"/>
      </rPr>
      <t xml:space="preserve"> Částka je zapracována dle podkladu ORM a zahrnuje: znalecké posudky ve výši 20 tis. Kč, likvidace křídlatky a deratizace ve výši 75 tis. Kč, péče o veřejnou zeleň - ořez dřevin, ošetření dřevin a stromů ve výši 205 tis. Kč, poskytnutí finančních darů ČSOP Bartošovice a  záchranná stanici pro kočky v Bohumíně nebo adopce zvířete ve výši 9 tis. Kč.</t>
    </r>
  </si>
  <si>
    <r>
      <rPr>
        <b/>
        <sz val="10"/>
        <rFont val="Calibri"/>
        <family val="2"/>
      </rPr>
      <t>Správa budovy radnice. Č</t>
    </r>
    <r>
      <rPr>
        <sz val="10"/>
        <rFont val="Calibri"/>
        <family val="2"/>
      </rPr>
      <t>ástka je zapracována dle podkladu OBNF a zahrnuje: 1)</t>
    </r>
    <r>
      <rPr>
        <b/>
        <sz val="10"/>
        <rFont val="Calibri"/>
        <family val="2"/>
      </rPr>
      <t xml:space="preserve"> 50 tis. Kč</t>
    </r>
    <r>
      <rPr>
        <sz val="10"/>
        <rFont val="Calibri"/>
        <family val="2"/>
      </rPr>
      <t xml:space="preserve"> pravidelné </t>
    </r>
    <r>
      <rPr>
        <b/>
        <sz val="10"/>
        <rFont val="Calibri"/>
        <family val="2"/>
      </rPr>
      <t xml:space="preserve">revize budovy radnice; </t>
    </r>
    <r>
      <rPr>
        <sz val="10"/>
        <rFont val="Calibri"/>
        <family val="2"/>
      </rPr>
      <t>2)</t>
    </r>
    <r>
      <rPr>
        <b/>
        <sz val="10"/>
        <rFont val="Calibri"/>
        <family val="2"/>
      </rPr>
      <t xml:space="preserve"> 600 tis. Kč energie budovy radnice </t>
    </r>
    <r>
      <rPr>
        <sz val="10"/>
        <rFont val="Calibri"/>
        <family val="2"/>
      </rPr>
      <t>(voda 40 tis. Kč dle faktur, plyn 275 tis. Kč dle zálohových plateb, navýšení je dáno rozšířením prostor v přízemí budovy po České spořitelně /dále jen ČS/, elektrická energie 285 tis. Kč, navýšení je dáno rozšířením prostor v přízemí budovy po ČS a avízovaným nárůstem cen EE); 3)</t>
    </r>
    <r>
      <rPr>
        <b/>
        <sz val="10"/>
        <rFont val="Calibri"/>
        <family val="2"/>
      </rPr>
      <t xml:space="preserve"> 150 tis. Kč opravy a údržba budovy radnice </t>
    </r>
    <r>
      <rPr>
        <sz val="10"/>
        <rFont val="Calibri"/>
        <family val="2"/>
      </rPr>
      <t xml:space="preserve">- běžná údržba objektu, oprava kanalizace v garáži, nátěry dveří, čištění okapů apod. Vše dle aktuálních potřeb; 4) </t>
    </r>
    <r>
      <rPr>
        <b/>
        <sz val="10"/>
        <rFont val="Calibri"/>
        <family val="2"/>
      </rPr>
      <t xml:space="preserve"> 150 tis. Kč úklid budovy radnice - </t>
    </r>
    <r>
      <rPr>
        <sz val="10"/>
        <rFont val="Calibri"/>
        <family val="2"/>
      </rPr>
      <t>náklady na úklid (nákup materiálu, drobného majetku potřebného pro úklid a služeb - praní a čištění). Pzn. Do roku 2018 byly jednotlivé výdaje vedeny zvlášť jako závazné ukazatele. Pro rok 2019 se zavedením nového SW VERA dochází ke zjednodušení a optimalizaci závazných ukazatelů provozních výdajů.</t>
    </r>
  </si>
  <si>
    <r>
      <rPr>
        <b/>
        <sz val="10"/>
        <rFont val="Calibri"/>
        <family val="2"/>
      </rPr>
      <t>Provozní výdaje úřadu</t>
    </r>
    <r>
      <rPr>
        <sz val="10"/>
        <rFont val="Calibri"/>
        <family val="2"/>
      </rPr>
      <t xml:space="preserve">. Částka zahrnuje: 1) </t>
    </r>
    <r>
      <rPr>
        <b/>
        <sz val="10"/>
        <rFont val="Calibri"/>
        <family val="2"/>
      </rPr>
      <t xml:space="preserve">30 tis. Kč </t>
    </r>
    <r>
      <rPr>
        <sz val="10"/>
        <rFont val="Calibri"/>
        <family val="2"/>
      </rPr>
      <t xml:space="preserve">každoroční nákup </t>
    </r>
    <r>
      <rPr>
        <b/>
        <sz val="10"/>
        <rFont val="Calibri"/>
        <family val="2"/>
      </rPr>
      <t>ochranných pomůcek</t>
    </r>
    <r>
      <rPr>
        <sz val="10"/>
        <rFont val="Calibri"/>
        <family val="2"/>
      </rPr>
      <t xml:space="preserve"> (8 tis. Kč pro lesníka + 22 tis. Kč pro ostatní zaměstnance MÚ); 2) </t>
    </r>
    <r>
      <rPr>
        <b/>
        <sz val="10"/>
        <rFont val="Calibri"/>
        <family val="2"/>
      </rPr>
      <t xml:space="preserve">5 tis. Kč </t>
    </r>
    <r>
      <rPr>
        <sz val="10"/>
        <rFont val="Calibri"/>
        <family val="2"/>
      </rPr>
      <t xml:space="preserve">nákup </t>
    </r>
    <r>
      <rPr>
        <b/>
        <sz val="10"/>
        <rFont val="Calibri"/>
        <family val="2"/>
      </rPr>
      <t>léků;</t>
    </r>
    <r>
      <rPr>
        <sz val="10"/>
        <rFont val="Calibri"/>
        <family val="2"/>
      </rPr>
      <t xml:space="preserve"> 3) </t>
    </r>
    <r>
      <rPr>
        <b/>
        <sz val="10"/>
        <rFont val="Calibri"/>
        <family val="2"/>
      </rPr>
      <t>50 tis. Kč</t>
    </r>
    <r>
      <rPr>
        <sz val="10"/>
        <rFont val="Calibri"/>
        <family val="2"/>
      </rPr>
      <t xml:space="preserve"> nákup </t>
    </r>
    <r>
      <rPr>
        <b/>
        <sz val="10"/>
        <rFont val="Calibri"/>
        <family val="2"/>
      </rPr>
      <t>knih, učebních pomůcek, tisku;</t>
    </r>
    <r>
      <rPr>
        <sz val="10"/>
        <rFont val="Calibri"/>
        <family val="2"/>
      </rPr>
      <t xml:space="preserve"> 4) </t>
    </r>
    <r>
      <rPr>
        <b/>
        <sz val="10"/>
        <rFont val="Calibri"/>
        <family val="2"/>
      </rPr>
      <t>550 tis. Kč</t>
    </r>
    <r>
      <rPr>
        <sz val="10"/>
        <rFont val="Calibri"/>
        <family val="2"/>
      </rPr>
      <t xml:space="preserve"> </t>
    </r>
    <r>
      <rPr>
        <b/>
        <sz val="10"/>
        <rFont val="Calibri"/>
        <family val="2"/>
      </rPr>
      <t>nákup drobného hmotného dlouhodobého majetku:</t>
    </r>
    <r>
      <rPr>
        <sz val="10"/>
        <rFont val="Calibri"/>
        <family val="2"/>
      </rPr>
      <t xml:space="preserve"> a) 57 tis. Kč zlepšení a rozvoj, obnova, wi-fi klášter za účelem pokrytí všech užívaných místností, b) 13 tis. Kč budova čp. 118; c) 250 tis. Kč obměna PC 10 ks, d) 10 tis. Kč switch, e) 20 tis. Kč disky pro NAS - výměna starých a rozšíření kapacity, f) 20 tis. Kč reková skříň do serverovny, g) 180 tis. Kč ostatní - obnova kanceláří, telefonních přístrojů; 5) </t>
    </r>
    <r>
      <rPr>
        <b/>
        <sz val="10"/>
        <rFont val="Calibri"/>
        <family val="2"/>
      </rPr>
      <t xml:space="preserve">255 tis. Kč nákup materiálu </t>
    </r>
    <r>
      <rPr>
        <sz val="10"/>
        <rFont val="Calibri"/>
        <family val="2"/>
      </rPr>
      <t xml:space="preserve">- odhad na základě zkušeností z minulých let + navýšení z důvodu vyššího počtu zaměstnanců; 6) </t>
    </r>
    <r>
      <rPr>
        <b/>
        <sz val="10"/>
        <rFont val="Calibri"/>
        <family val="2"/>
      </rPr>
      <t>65 tis. Kč pohonné hmoty a maziva;</t>
    </r>
    <r>
      <rPr>
        <sz val="10"/>
        <rFont val="Calibri"/>
        <family val="2"/>
      </rPr>
      <t xml:space="preserve"> 7) </t>
    </r>
    <r>
      <rPr>
        <b/>
        <sz val="10"/>
        <rFont val="Calibri"/>
        <family val="2"/>
      </rPr>
      <t xml:space="preserve">290 tis. Kč služby pošt </t>
    </r>
    <r>
      <rPr>
        <sz val="10"/>
        <rFont val="Calibri"/>
        <family val="2"/>
      </rPr>
      <t xml:space="preserve">- navýšení o 20 tis. Kč oproti roku 2018 z důvodu doručování veškeré pošty přes Českou poštu s.p. V roce 2018 byla část pošty ještě roznášena doručovatelkou MÚ; 8) </t>
    </r>
    <r>
      <rPr>
        <b/>
        <sz val="10"/>
        <rFont val="Calibri"/>
        <family val="2"/>
      </rPr>
      <t xml:space="preserve">230 tis. Kč služby elektronických komunikací - </t>
    </r>
    <r>
      <rPr>
        <sz val="10"/>
        <rFont val="Calibri"/>
        <family val="2"/>
      </rPr>
      <t xml:space="preserve">zahrnuje pevné linky 70 tis. Kč, mobily 60 tis. Kč, internet 100 tis. Kč pro MÚ včetně propojení s příspěvkovými organizacemi. Dochází k navýšení oproti roku 2018 z důvodu rozšíření počtu budov MÚ a zvýšené rychlosti připojení; 9) </t>
    </r>
    <r>
      <rPr>
        <b/>
        <sz val="10"/>
        <rFont val="Calibri"/>
        <family val="2"/>
      </rPr>
      <t>78 tis. Kč služby peněžních ústavů</t>
    </r>
    <r>
      <rPr>
        <sz val="10"/>
        <rFont val="Calibri"/>
        <family val="2"/>
      </rPr>
      <t xml:space="preserve">; 10) </t>
    </r>
    <r>
      <rPr>
        <b/>
        <sz val="10"/>
        <rFont val="Calibri"/>
        <family val="2"/>
      </rPr>
      <t xml:space="preserve">450 tis. Kč nájemné </t>
    </r>
    <r>
      <rPr>
        <sz val="10"/>
        <rFont val="Calibri"/>
        <family val="2"/>
      </rPr>
      <t xml:space="preserve">- dosavadní uzavřené nájemní vztahy, např. nájem kopírovacích strojů, leasing Škoda Fabia, umístění záložního serveru v severovně Corsat, pronájem frankovacího stroje; 11) </t>
    </r>
    <r>
      <rPr>
        <b/>
        <sz val="10"/>
        <rFont val="Calibri"/>
        <family val="2"/>
      </rPr>
      <t xml:space="preserve">150 tis. Kč konzultační a poradenské služby </t>
    </r>
    <r>
      <rPr>
        <sz val="10"/>
        <rFont val="Calibri"/>
        <family val="2"/>
      </rPr>
      <t xml:space="preserve">- právní služby externím advokátům zejména v probíhajících sporech; 12) </t>
    </r>
    <r>
      <rPr>
        <b/>
        <sz val="10"/>
        <rFont val="Calibri"/>
        <family val="2"/>
      </rPr>
      <t xml:space="preserve">600 tis. Kč školení </t>
    </r>
    <r>
      <rPr>
        <sz val="10"/>
        <rFont val="Calibri"/>
        <family val="2"/>
      </rPr>
      <t xml:space="preserve">- počítáno dle zákona 6 školení pro 56 pracovníků + zkoušky odborné způsobilosti; 13) </t>
    </r>
    <r>
      <rPr>
        <b/>
        <sz val="10"/>
        <rFont val="Calibri"/>
        <family val="2"/>
      </rPr>
      <t xml:space="preserve">1 300 tis. Kč služby zpracování dat </t>
    </r>
    <r>
      <rPr>
        <sz val="10"/>
        <rFont val="Calibri"/>
        <family val="2"/>
      </rPr>
      <t xml:space="preserve">- odhad na základě zkušeností z minulých let + navýšení z důvodu realizace projektu elektronizace (technická podpora a licence, zejména VERA vč. nákladů na příspěvkové organizace, licence genero pro celé město (tj. prostředí ve kterém funguje Vera), licence linux, MS, modul Mapy, externí pomoc fa Amenit, rozšíření spisové služby aj.; 14) </t>
    </r>
    <r>
      <rPr>
        <b/>
        <sz val="10"/>
        <rFont val="Calibri"/>
        <family val="2"/>
      </rPr>
      <t xml:space="preserve">1 700 tis. Kč nákup ostatních služeb - </t>
    </r>
    <r>
      <rPr>
        <sz val="10"/>
        <rFont val="Calibri"/>
        <family val="2"/>
      </rPr>
      <t xml:space="preserve">odhad na základě zkušeností z minulých let, př. platby za kopie z kopírovacích strojů 225 tis. Kč, časová razítka 10 tis. Kč, certifikáty 40 tis. Kč, stravenky 750 tis. Kč (navýšení z důvodu vyššího počtu zaměstnanců), pověřenec pro GDPR 8 tis. aj.; 15) </t>
    </r>
    <r>
      <rPr>
        <b/>
        <sz val="10"/>
        <rFont val="Calibri"/>
        <family val="2"/>
      </rPr>
      <t xml:space="preserve">200 tis. Kč opravy a udržování </t>
    </r>
    <r>
      <rPr>
        <sz val="10"/>
        <rFont val="Calibri"/>
        <family val="2"/>
      </rPr>
      <t xml:space="preserve">- každoročně plánováno za účelem drobné údržby budovy radnice; 16) </t>
    </r>
    <r>
      <rPr>
        <b/>
        <sz val="10"/>
        <rFont val="Calibri"/>
        <family val="2"/>
      </rPr>
      <t xml:space="preserve">100 tis. kč programové vybavení do 60 tis. Kč - </t>
    </r>
    <r>
      <rPr>
        <sz val="10"/>
        <rFont val="Calibri"/>
        <family val="2"/>
      </rPr>
      <t xml:space="preserve">odhad na základě čerpání v minulých letech, př. MS Office, Corel aj.; 17) </t>
    </r>
    <r>
      <rPr>
        <b/>
        <sz val="10"/>
        <rFont val="Calibri"/>
        <family val="2"/>
      </rPr>
      <t xml:space="preserve">90 tis. cestovné - </t>
    </r>
    <r>
      <rPr>
        <sz val="10"/>
        <rFont val="Calibri"/>
        <family val="2"/>
      </rPr>
      <t xml:space="preserve">služební cesty, školení aj.; 18) </t>
    </r>
    <r>
      <rPr>
        <b/>
        <sz val="10"/>
        <rFont val="Calibri"/>
        <family val="2"/>
      </rPr>
      <t>40 tis. Kč pohoštění</t>
    </r>
    <r>
      <rPr>
        <sz val="10"/>
        <rFont val="Calibri"/>
        <family val="2"/>
      </rPr>
      <t xml:space="preserve"> - odhad dle předchozích let; 19) </t>
    </r>
    <r>
      <rPr>
        <b/>
        <sz val="10"/>
        <rFont val="Calibri"/>
        <family val="2"/>
      </rPr>
      <t xml:space="preserve">58 tis. Kč ostatní nákupy jinde nezařazené </t>
    </r>
    <r>
      <rPr>
        <sz val="10"/>
        <rFont val="Calibri"/>
        <family val="2"/>
      </rPr>
      <t xml:space="preserve">- úhrada příspěvků spolkům jako protihodnota za členská práva, konkrétně Sdružení historických sídel Čech, Moravy a Slezska 20 tis. Kč, Svaz města a obcí 38 tis. Kč - navýšení o 25 tis. oproti roku 2018 je dáno navýšením poplatku Svazu měst a obcí o 3 Kč na obyvatele; 20) </t>
    </r>
    <r>
      <rPr>
        <b/>
        <sz val="10"/>
        <rFont val="Calibri"/>
        <family val="2"/>
      </rPr>
      <t xml:space="preserve">10 tis. Kč poskytnuté náhrady - </t>
    </r>
    <r>
      <rPr>
        <sz val="10"/>
        <rFont val="Calibri"/>
        <family val="2"/>
      </rPr>
      <t xml:space="preserve">každoročně plánovaný výdaj; 21) </t>
    </r>
    <r>
      <rPr>
        <b/>
        <sz val="10"/>
        <rFont val="Calibri"/>
        <family val="2"/>
      </rPr>
      <t xml:space="preserve">40 tis. Kč věcné dary </t>
    </r>
    <r>
      <rPr>
        <sz val="10"/>
        <rFont val="Calibri"/>
        <family val="2"/>
      </rPr>
      <t xml:space="preserve">- odhad dle předchozích let; 22) </t>
    </r>
    <r>
      <rPr>
        <b/>
        <sz val="10"/>
        <rFont val="Calibri"/>
        <family val="2"/>
      </rPr>
      <t xml:space="preserve">60 tis. Kč nákup kolků; </t>
    </r>
    <r>
      <rPr>
        <sz val="10"/>
        <rFont val="Calibri"/>
        <family val="2"/>
      </rPr>
      <t>23)</t>
    </r>
    <r>
      <rPr>
        <b/>
        <sz val="10"/>
        <rFont val="Calibri"/>
        <family val="2"/>
      </rPr>
      <t xml:space="preserve"> 15 tis. Kč platby daní a poplatků státnímu rozpočtu </t>
    </r>
    <r>
      <rPr>
        <sz val="10"/>
        <rFont val="Calibri"/>
        <family val="2"/>
      </rPr>
      <t>- každoročně plánovaný výdaj. Pzn. Do roku 2018 byly jednotlivé výdaje vedeny zvlášť jako závazné ukazatele. Pro rok 2019 se zavedením nového SW VERA dochází ke zjednodušení a optimalizaci závazných ukazatelů provozních výdajů.</t>
    </r>
  </si>
  <si>
    <t>Firma Cityfinance doporučuje data návrhu rozpočtu na rok 2019 mírně snížit, resp. brát poskytnutý propočet jako strop.</t>
  </si>
  <si>
    <r>
      <rPr>
        <b/>
        <sz val="10"/>
        <rFont val="Calibri"/>
        <family val="2"/>
      </rPr>
      <t>Poplatky, propagace, prezentace, tisk letáků, spolupráce - Lašská brána</t>
    </r>
    <r>
      <rPr>
        <sz val="10"/>
        <rFont val="Calibri"/>
        <family val="2"/>
      </rPr>
      <t xml:space="preserve">. Částka je zapracována na základě požadavku OKCR a zahrnuje: 1) </t>
    </r>
    <r>
      <rPr>
        <b/>
        <sz val="10"/>
        <rFont val="Calibri"/>
        <family val="2"/>
      </rPr>
      <t>30 tis.</t>
    </r>
    <r>
      <rPr>
        <sz val="10"/>
        <rFont val="Calibri"/>
        <family val="2"/>
      </rPr>
      <t xml:space="preserve"> </t>
    </r>
    <r>
      <rPr>
        <b/>
        <sz val="10"/>
        <rFont val="Calibri"/>
        <family val="2"/>
      </rPr>
      <t>Kč</t>
    </r>
    <r>
      <rPr>
        <sz val="10"/>
        <rFont val="Calibri"/>
        <family val="2"/>
      </rPr>
      <t xml:space="preserve"> komentované prohlídky;a 2) </t>
    </r>
    <r>
      <rPr>
        <b/>
        <sz val="10"/>
        <rFont val="Calibri"/>
        <family val="2"/>
      </rPr>
      <t>20 tis. Kč</t>
    </r>
    <r>
      <rPr>
        <sz val="10"/>
        <rFont val="Calibri"/>
        <family val="2"/>
      </rPr>
      <t xml:space="preserve"> nákup registrační pokladny za účelem prodeje lístků na autobusové a vlakové spoje a prodeje vstupenek jiných kulturních zařízení; 3) </t>
    </r>
    <r>
      <rPr>
        <b/>
        <sz val="10"/>
        <rFont val="Calibri"/>
        <family val="2"/>
      </rPr>
      <t xml:space="preserve">180 tis. Kč </t>
    </r>
    <r>
      <rPr>
        <sz val="10"/>
        <rFont val="Calibri"/>
        <family val="2"/>
      </rPr>
      <t xml:space="preserve">nákup zboží do TIC za účelem dalšího prodeje, které pro rok 2018 byly rozpočtovány OOSČ na § 6171; 4) </t>
    </r>
    <r>
      <rPr>
        <b/>
        <sz val="10"/>
        <rFont val="Calibri"/>
        <family val="2"/>
      </rPr>
      <t xml:space="preserve">2 tis. Kč </t>
    </r>
    <r>
      <rPr>
        <sz val="10"/>
        <rFont val="Calibri"/>
        <family val="2"/>
      </rPr>
      <t xml:space="preserve">materiál - kotoučky do registrační pokladny; 5) </t>
    </r>
    <r>
      <rPr>
        <b/>
        <sz val="10"/>
        <rFont val="Calibri"/>
        <family val="2"/>
      </rPr>
      <t>546 tis. Kč</t>
    </r>
    <r>
      <rPr>
        <sz val="10"/>
        <rFont val="Calibri"/>
        <family val="2"/>
      </rPr>
      <t xml:space="preserve"> propagace formou nákupu služeb, která zahrnuje: a) tisk letáčků 60 tis. Kč, b) poplatky v agenturách pro cestovní ruch v celkové výši 201 tis. Kč (Lašská brána 150 tis. Kč, MAS Lašsko 16 tis. Kč, Beskydy-Valašsko 35 tis. Kč), c) veletrh cestovního ruchu v Ostravě ve výši 20 tis. Kč, d) ostatní propagace, prezentace, články v časopisech, novinách, prezentační videa, veletrhy cestovního ruchu, e-aplikace. Předem není známo, kde se bude inzerovat, inzeruje se např. Novojičínský den, Mafru, 5+2, Beskydy Valašsko, cena inzerátu se pohybuje 5 - 40 tis. Kč. K navýšení tedy dochází hlavně z důvodu nákupu zboží do nového TIC (180 tis. Kč), které v roce 2018 bylo rozpočtováno na § 6171 - OOSČ.</t>
    </r>
  </si>
  <si>
    <r>
      <rPr>
        <b/>
        <sz val="10"/>
        <rFont val="Calibri"/>
        <family val="2"/>
      </rPr>
      <t xml:space="preserve">Dohody o provedení práce. </t>
    </r>
    <r>
      <rPr>
        <sz val="10"/>
        <rFont val="Calibri"/>
        <family val="2"/>
      </rPr>
      <t>Jedná se o náklady na potřeby dohod o provedení práce zahrnující řadu činností, obzvláště při mimořádných aktivitách města a potřebných obslužných pracovníků. K navýšení dochází z důvodu potřeby zajištění úklidů v novém TIC  (55 tis. Kč) a zajištění služeb o víkendech (47 tis. Kč), obojí bude řešeno formou dohod o provedení práce.</t>
    </r>
  </si>
  <si>
    <r>
      <rPr>
        <b/>
        <sz val="10"/>
        <rFont val="Calibri"/>
        <family val="2"/>
      </rPr>
      <t>Technické služby - příspěvek na provozní činnost</t>
    </r>
    <r>
      <rPr>
        <sz val="10"/>
        <rFont val="Calibri"/>
        <family val="2"/>
      </rPr>
      <t xml:space="preserve">. Částka představuje požadovaný neinvestiční příspěvek TS včetně částky na pokrytí odpisů a mzdových nákladů včetně zákonných odvodů. TS předložily podrobný materiál. Požadavek na příspěvek je vyšší než v roce 2018 o 2 150 tis. Kč. Vyšší náklady předpokládají především v následujícím: </t>
    </r>
    <r>
      <rPr>
        <b/>
        <sz val="10"/>
        <rFont val="Calibri"/>
        <family val="2"/>
      </rPr>
      <t xml:space="preserve">1) </t>
    </r>
    <r>
      <rPr>
        <b/>
        <i/>
        <sz val="10"/>
        <rFont val="Calibri"/>
        <family val="2"/>
      </rPr>
      <t>mzdy</t>
    </r>
    <r>
      <rPr>
        <sz val="10"/>
        <rFont val="Calibri"/>
        <family val="2"/>
      </rPr>
      <t xml:space="preserve"> - navýšení o cca 350 tis. Kč z důvodu zakonného navýšení tarifů. Pzn. TS počítají s navýšením zaměstnanců o jedno pracovní místo; </t>
    </r>
    <r>
      <rPr>
        <b/>
        <sz val="10"/>
        <rFont val="Calibri"/>
        <family val="2"/>
      </rPr>
      <t xml:space="preserve">2) </t>
    </r>
    <r>
      <rPr>
        <b/>
        <i/>
        <sz val="10"/>
        <rFont val="Calibri"/>
        <family val="2"/>
      </rPr>
      <t>odpisy</t>
    </r>
    <r>
      <rPr>
        <sz val="10"/>
        <rFont val="Calibri"/>
        <family val="2"/>
      </rPr>
      <t xml:space="preserve"> - navýšení o 530 tis. Kč. Odpisy jsou odváděny do investičního fondu a následně využívány na opravy a investice; 3) Navýšení finančních prostředků </t>
    </r>
    <r>
      <rPr>
        <b/>
        <i/>
        <sz val="10"/>
        <rFont val="Calibri"/>
        <family val="2"/>
      </rPr>
      <t>u dohod a příplatků</t>
    </r>
    <r>
      <rPr>
        <sz val="10"/>
        <rFont val="Calibri"/>
        <family val="2"/>
      </rPr>
      <t xml:space="preserve"> - jedná se o brigádníky a zaměstnance zajišťující kulturní akce o víkendech; </t>
    </r>
    <r>
      <rPr>
        <b/>
        <sz val="10"/>
        <rFont val="Calibri"/>
        <family val="2"/>
      </rPr>
      <t>4)</t>
    </r>
    <r>
      <rPr>
        <sz val="10"/>
        <rFont val="Calibri"/>
        <family val="2"/>
      </rPr>
      <t xml:space="preserve"> </t>
    </r>
    <r>
      <rPr>
        <b/>
        <i/>
        <sz val="10"/>
        <rFont val="Calibri"/>
        <family val="2"/>
      </rPr>
      <t>zeleň</t>
    </r>
    <r>
      <rPr>
        <sz val="10"/>
        <rFont val="Calibri"/>
        <family val="2"/>
      </rPr>
      <t xml:space="preserve"> - doplnění bezpečnostních popruhů u stromolezce a pro práci s křovinořezem; </t>
    </r>
    <r>
      <rPr>
        <b/>
        <i/>
        <sz val="10"/>
        <rFont val="Calibri"/>
        <family val="2"/>
      </rPr>
      <t>5) údržba</t>
    </r>
    <r>
      <rPr>
        <sz val="10"/>
        <rFont val="Calibri"/>
        <family val="2"/>
      </rPr>
      <t xml:space="preserve"> - je v plánu obnova cedulí Zákaz venčení psů, Volný pohyb psů a obnova cyklistického značení, oprava stojanů na vodu na hřbitově, rozptylové loučky, nákup laviček a vitríny. V rozpočtu jsou zahrnuty nové požadavky OV Hájov, oprava fontány v Piaristických zahradách, nákup nových prodejních stánků, nové dopravní značení a doplnění vánočního osvětlení a nádob na posypový materiál. Rozpočet střediska nepočítá s nárůstem cen za elektrickou energii (veřejného osvětlení) a náklady na odstranění asfaltových ploch v parku;</t>
    </r>
    <r>
      <rPr>
        <b/>
        <i/>
        <sz val="10"/>
        <rFont val="Calibri"/>
        <family val="2"/>
      </rPr>
      <t xml:space="preserve"> 6) doprava</t>
    </r>
    <r>
      <rPr>
        <sz val="10"/>
        <rFont val="Calibri"/>
        <family val="2"/>
      </rPr>
      <t xml:space="preserve"> - zahrnuty veškeré pohonné hmoty, náklady na PHM vyšší hlavně z důvodu svozu BIO, který v roce zajišťovala externí firma. Tento svoz přechází do hlavní činnosti TS. Je v plánu větší oprava vozidla MAN, které slouží na vývoz kontejnerů ze sběrného dvora a která bude z části hrazena z investičního fondu; </t>
    </r>
    <r>
      <rPr>
        <b/>
        <sz val="10"/>
        <rFont val="Calibri"/>
        <family val="2"/>
      </rPr>
      <t>7)</t>
    </r>
    <r>
      <rPr>
        <sz val="10"/>
        <rFont val="Calibri"/>
        <family val="2"/>
      </rPr>
      <t xml:space="preserve"> </t>
    </r>
    <r>
      <rPr>
        <b/>
        <i/>
        <sz val="10"/>
        <rFont val="Calibri"/>
        <family val="2"/>
      </rPr>
      <t>odpady</t>
    </r>
    <r>
      <rPr>
        <sz val="10"/>
        <rFont val="Calibri"/>
        <family val="2"/>
      </rPr>
      <t xml:space="preserve"> - nárůst nákladů v uložení odpadů. V roce 2018 byl zaznamenán 100% nárůst v množství objemného odpadu od občanů. Jsou zde zahrnuty náklady na nákup nádob na odpady pro MÚ, nová sada košů na tříděný odpad na akce města a drobné náklady související se svozem BIO.</t>
    </r>
  </si>
  <si>
    <r>
      <rPr>
        <b/>
        <sz val="10"/>
        <rFont val="Calibri"/>
        <family val="2"/>
      </rPr>
      <t xml:space="preserve">Podlimitní věcná břemena. </t>
    </r>
    <r>
      <rPr>
        <sz val="10"/>
        <rFont val="Calibri"/>
        <family val="2"/>
      </rPr>
      <t>Částka je zapracována dle požadavku OISM. Jedná se o věcná břemena placená městem na základě smluvních ujednání (Česká pošta, Povodí Odry - lávka přes Klenos, VO ul. Nádražní, ČSA a Frenštátská, pamětní tabulky na budovách jiných vlastníků.</t>
    </r>
  </si>
  <si>
    <r>
      <rPr>
        <b/>
        <sz val="10"/>
        <rFont val="Calibri"/>
        <family val="2"/>
      </rPr>
      <t>ŠJ Komenského - příspěvek na provozní činnost</t>
    </r>
    <r>
      <rPr>
        <sz val="10"/>
        <rFont val="Calibri"/>
        <family val="2"/>
      </rPr>
      <t>. Je zpracován samostatný materiál a rovněž proběhla schůzka vedení města se zástupci PO. Plán nákladů organizace na rok 2019 je oproti roku 2018 navýšen o 7,65%, největší navýšení je u spotřeby materiálu-potravin. Požadavek na příspěvek je ve stejné výši jako v r. 2018 z důvodu zapojení rezervního fondu ve výši 50 tis. Kč.</t>
    </r>
  </si>
  <si>
    <r>
      <rPr>
        <b/>
        <sz val="10"/>
        <rFont val="Calibri"/>
        <family val="2"/>
      </rPr>
      <t>Středisko volného času Luna - příspěvek na provoz pro příspěvkovou organizaci</t>
    </r>
    <r>
      <rPr>
        <sz val="10"/>
        <rFont val="Calibri"/>
        <family val="2"/>
      </rPr>
      <t>. Organizace zpracovala samostatný materiál a rovněž proběhla schůzka vedení města se zástupci PO. Celkové náklady na rok 2019 jsou na základě skutečnosti v roce 2017 a odhadu skutečnosti v roce 2018 plánovány ve stejné výši, tj. 512 tis. Kč. Avšak je plánováno zapojení rezervního fondu ve výši 100 tis. Kč, což snížilo požadavek na příspěvek na 412 tis. Kč (o 19,53%).</t>
    </r>
  </si>
  <si>
    <r>
      <t xml:space="preserve">Částka je zapracována dle podkladu ORM a OISM. Jedná se o odvody za dočasně a trvale odnímanou půdu ze zemědělského půdního fondu. Částka zahrnuje: 1)  každoroční drobný příjem ve výši </t>
    </r>
    <r>
      <rPr>
        <b/>
        <sz val="10"/>
        <rFont val="Calibri"/>
        <family val="2"/>
      </rPr>
      <t>5 tis. Kč</t>
    </r>
    <r>
      <rPr>
        <sz val="10"/>
        <rFont val="Calibri"/>
        <family val="2"/>
      </rPr>
      <t xml:space="preserve"> (podklad ORM), 2) </t>
    </r>
    <r>
      <rPr>
        <b/>
        <sz val="10"/>
        <rFont val="Calibri"/>
        <family val="2"/>
      </rPr>
      <t xml:space="preserve">150 tis. Kč </t>
    </r>
    <r>
      <rPr>
        <sz val="10"/>
        <rFont val="Calibri"/>
        <family val="2"/>
      </rPr>
      <t>odvod za odnětí půdy ze ZPF související s realizací inženýrských sítí v lokalitě Za školou. Jedná se o 30%, které se vrací do rozpočtu města z celkové částky za odnětí. Tato částka byla naplánována již v roce 2018, ale nebyla inkasována z důvodu posunutí odnětí až na rok 2019 (podklad OISM).</t>
    </r>
  </si>
  <si>
    <t>Částka je zapracována dle podkladu OF a OISM na základě vyhlášek o místních poplatcích a je stanovena následovně: 1) 20 tis. Kč předzahrádky na náměstí, 50 tis. Kč poutě a cirkusy, 30 tis. Kč tržnice (podklad OF, částky stanoveny na základě předpokladu a zkušeností plnění předešlých let), 2) 200 tis. Kč poplatky související se stavební činností (skládky, výkopy, podklad OISM). Tato částka se nedá přesně stanovit, závisí na záboru veř. prostranství stavebními firmami. Plnění k 30.9.2018 je celkem za položku cca 137 tis. Kč.</t>
  </si>
  <si>
    <t>Dotace je zapracována dle podkladu OOSČ na základě rozhodnutí o poskytnutí dotace. Celková výše dotace po vysoutěžení tohoto projektu činí 5 540 tis. Kč. V roce 2018 byla inkasována dotace ve výši 1 837 tis. Kč, v roce 2019 pak ve zbylé výši 3 703 tis. Kč.</t>
  </si>
  <si>
    <t>4116, 4216</t>
  </si>
  <si>
    <t>Částka je zapracována dle podkladu OISM a představuje pronájem plynovodů v majetku města společnosti: a) INNOGY ve výši 108 tis. Kč, b) GreenGas ve výši 10 tis. Kč. Částky jsou zapracovány na základě smluvního vztahu.</t>
  </si>
  <si>
    <t>úvěr</t>
  </si>
  <si>
    <r>
      <t>Firma Aqe</t>
    </r>
    <r>
      <rPr>
        <sz val="10"/>
        <rFont val="Calibri"/>
        <family val="2"/>
      </rPr>
      <t xml:space="preserve"> advisors poskytuje výpočet daňových příjmů pro jednotlivé obce na svých stránkách zdarma. Výpočet daní je rovněž podle novely zákona č. 260/2017 Sb.</t>
    </r>
  </si>
  <si>
    <t>postupných přechodů z 80% na hodnotu 78%.</t>
  </si>
  <si>
    <t>Zákon č. 260/2017 Sb. zvýšil podíl od 1.1.2018 obcí z celostátního hrubého výnosu DPH z 21,4% na 23,58%, zároveň zvýšil koeficient poměru žáků ze 7% na 9% a snížil koeficient</t>
  </si>
  <si>
    <r>
      <t>Svaz města a obcí</t>
    </r>
    <r>
      <rPr>
        <sz val="10"/>
        <rFont val="Calibri"/>
        <family val="2"/>
      </rPr>
      <t xml:space="preserve"> zveřejnil rovněž kalkulačku pro výpočet daňových příjmů - vypočteno stejným způsobem jako v předcházejících propočtech.</t>
    </r>
  </si>
  <si>
    <r>
      <t xml:space="preserve">V návrhu rozpočtu u daňových položek 1111, 1112, 1113, 1121, 1211 jsou navrženy částky, které poskytla firma Cityfinance dle svých propočtů </t>
    </r>
    <r>
      <rPr>
        <u val="single"/>
        <sz val="12"/>
        <rFont val="Calibri"/>
        <family val="2"/>
      </rPr>
      <t>snížené o 5 %.</t>
    </r>
  </si>
  <si>
    <r>
      <rPr>
        <b/>
        <sz val="10"/>
        <rFont val="Calibri"/>
        <family val="2"/>
      </rPr>
      <t xml:space="preserve">Opravy chodníků, odstavných ploch a parkovišť (včetně dopravního značení). </t>
    </r>
    <r>
      <rPr>
        <sz val="10"/>
        <rFont val="Calibri"/>
        <family val="2"/>
      </rPr>
      <t xml:space="preserve">Částka je zapracována dle podkladu OISM a zahrnuje: 1) </t>
    </r>
    <r>
      <rPr>
        <b/>
        <sz val="10"/>
        <rFont val="Calibri"/>
        <family val="2"/>
      </rPr>
      <t>300 tis. Kč</t>
    </r>
    <r>
      <rPr>
        <sz val="10"/>
        <rFont val="Calibri"/>
        <family val="2"/>
      </rPr>
      <t xml:space="preserve"> všeobecné menší opravy chodníků, odstavných ploch a parkovišť a jejich součástí (nejedná se o výtluky a lokální opravy, apod.), koresponduje s r. 2018; 2) </t>
    </r>
    <r>
      <rPr>
        <b/>
        <sz val="10"/>
        <rFont val="Calibri"/>
        <family val="2"/>
      </rPr>
      <t xml:space="preserve">100 tis. Kč </t>
    </r>
    <r>
      <rPr>
        <sz val="10"/>
        <rFont val="Calibri"/>
        <family val="2"/>
      </rPr>
      <t>instalace nového svislého a vodorovného dopravního značení, koresponduje s r. 2018.</t>
    </r>
  </si>
  <si>
    <r>
      <rPr>
        <b/>
        <sz val="10"/>
        <rFont val="Calibri"/>
        <family val="2"/>
      </rPr>
      <t xml:space="preserve">Dotace na zabezpečení územně dopravní obslužnosti. </t>
    </r>
    <r>
      <rPr>
        <sz val="10"/>
        <rFont val="Calibri"/>
        <family val="2"/>
      </rPr>
      <t xml:space="preserve">Částka je zapracována dle podkladů tajemníka MÚ. </t>
    </r>
    <r>
      <rPr>
        <sz val="10"/>
        <rFont val="Calibri"/>
        <family val="2"/>
      </rPr>
      <t>Finanční prostředky slouží k zabezpečení územní dopravní obslužnosti realizované prostřednictvím autobusové dopravy. Jedná se o každoroční výdaj. Došlo ke snížení výdajů oproti roku 2018 o 79 tis. Kč z důvodu, že byla uzavřena nová smlouva mezi Městem Příbor a Moravskoslezským krajem a výběru nového autobusového dopravce. Dříve byla dopravní obslužnost zajišťována odborem dopravy a silničního hospodářství města Nový Jičín.</t>
    </r>
  </si>
  <si>
    <r>
      <rPr>
        <b/>
        <sz val="10"/>
        <rFont val="Calibri"/>
        <family val="2"/>
      </rPr>
      <t xml:space="preserve">MŠ Kamarád - neinvestiční dotace na projekt </t>
    </r>
    <r>
      <rPr>
        <b/>
        <i/>
        <sz val="10"/>
        <rFont val="Calibri"/>
        <family val="2"/>
      </rPr>
      <t xml:space="preserve">Učitel - dítě - rodič II. </t>
    </r>
    <r>
      <rPr>
        <sz val="10"/>
        <rFont val="Calibri"/>
        <family val="2"/>
      </rPr>
      <t>Jedná se o zapracování neinvestiční dotace na uvedený projekt v rámci výzvy OP Výzkum, vývoj a vzdělávání. Částka ve stejné výši je zapracována v příjmech.</t>
    </r>
  </si>
  <si>
    <r>
      <rPr>
        <b/>
        <sz val="10"/>
        <rFont val="Calibri"/>
        <family val="2"/>
      </rPr>
      <t>ZŠ Jičínská - příspěvek na provozní činnost</t>
    </r>
    <r>
      <rPr>
        <sz val="10"/>
        <rFont val="Calibri"/>
        <family val="2"/>
      </rPr>
      <t>. Je zpracován samostatný materiál a rovněž proběhla schůzka vedení města se zástupci PO. Výše příspěvku v roce 2018 činila 3 273 tis. Kč. Požadavek na příspěvek pro rok 2019 je tedy o 3,24 % vyšší. Vyšší náklady jsou plánovány na čistící, úklidové a hygienické prostředky (stavební práce ve škole), na pořízení zdrojových adapterů k MacBookům a iPadům a na nákup nových knih na podporu čtenářství (účast školy v projektu "Pomáháme školám k úspěchu"), vyšší náklady na spotřebu energií z důvodu předpokládaného nárůstu cen, plánována realizace náročnějších oprav (oprava schodů, výměna obložení ve školní družině, výměna přepážky mezi tělocvičnou a fitcentrem, výměna obložení u hlavního vchodu do školy včetně výměny vitríny, oprava vstupu do školy aj.</t>
    </r>
  </si>
  <si>
    <r>
      <rPr>
        <b/>
        <sz val="10"/>
        <rFont val="Calibri"/>
        <family val="2"/>
      </rPr>
      <t xml:space="preserve">ZŠ Npor. Loma - příspěvek na provozní činnost. </t>
    </r>
    <r>
      <rPr>
        <sz val="10"/>
        <rFont val="Calibri"/>
        <family val="2"/>
      </rPr>
      <t>Je zpracován samostatný materiál a rovněž proběhla schůzka vedení města se zástupci PO. Výše příspěvku v roce 2018 činila 3 886 tis. Kč. Požadovaný příspěvek na rok 2019 je tedy  o 7,39% vyšší oproti roku 2018. Plán nákladů organizace na rok 2019 je vyšší zejména v důsledku navýšení DDHM o 190 tis. Kč, oprav o 150 tis. Kč a spotřeby energií o 59 tis. Kč. V roce 2019 je plánováno se zapojením fondu investic ve výši 90 tis. Kč na opravu sociálního zařízení v šatně správních zaměstnanců a rezervního fondu ve výši 380 tis. Kč na nákup drobného dlouhodobého hmotného majetku.</t>
    </r>
  </si>
  <si>
    <r>
      <rPr>
        <b/>
        <sz val="10"/>
        <rFont val="Calibri"/>
        <family val="2"/>
      </rPr>
      <t xml:space="preserve">Kulturní akce včetně služeb. </t>
    </r>
    <r>
      <rPr>
        <sz val="10"/>
        <rFont val="Calibri"/>
        <family val="2"/>
      </rPr>
      <t>Částka je zapracována dle podkladu OKCR a zahrnuje: 1)</t>
    </r>
    <r>
      <rPr>
        <b/>
        <sz val="10"/>
        <rFont val="Calibri"/>
        <family val="2"/>
      </rPr>
      <t xml:space="preserve"> 100 tis. Kč</t>
    </r>
    <r>
      <rPr>
        <sz val="10"/>
        <rFont val="Calibri"/>
        <family val="2"/>
      </rPr>
      <t xml:space="preserve"> ostatní osobní výdaje na organizační výpomoc při zajištění větších kulturních akcí, vystoupení učínkujících na dohodu o provedení práce, 2) </t>
    </r>
    <r>
      <rPr>
        <b/>
        <sz val="10"/>
        <rFont val="Calibri"/>
        <family val="2"/>
      </rPr>
      <t>100 tis. Kč</t>
    </r>
    <r>
      <rPr>
        <sz val="10"/>
        <rFont val="Calibri"/>
        <family val="2"/>
      </rPr>
      <t xml:space="preserve"> odměny za užití duševního vlastnictví, 3) </t>
    </r>
    <r>
      <rPr>
        <b/>
        <sz val="10"/>
        <rFont val="Calibri"/>
        <family val="2"/>
      </rPr>
      <t>20 tis. Kč</t>
    </r>
    <r>
      <rPr>
        <sz val="10"/>
        <rFont val="Calibri"/>
        <family val="2"/>
      </rPr>
      <t xml:space="preserve"> hry nakupované převážně na venkovní použití např. do piaristickcýh zahrad apod., 4)</t>
    </r>
    <r>
      <rPr>
        <b/>
        <sz val="10"/>
        <rFont val="Calibri"/>
        <family val="2"/>
      </rPr>
      <t xml:space="preserve"> 50 tis. Kč </t>
    </r>
    <r>
      <rPr>
        <sz val="10"/>
        <rFont val="Calibri"/>
        <family val="2"/>
      </rPr>
      <t xml:space="preserve">materiál pro zajištění kulturních akcí, 5) </t>
    </r>
    <r>
      <rPr>
        <b/>
        <sz val="10"/>
        <rFont val="Calibri"/>
        <family val="2"/>
      </rPr>
      <t>1 613 tis. Kč</t>
    </r>
    <r>
      <rPr>
        <sz val="10"/>
        <rFont val="Calibri"/>
        <family val="2"/>
      </rPr>
      <t xml:space="preserve"> všeobecná vystoupení a představení účinkujících, technicko-organizační zajištění akcí, doprovodné služby, propagace a prezentace. Jedná se o zajištění již tradičních akcí: Novoroční koncert, ples, valentinská pouť, masopust, velikonoční jarmark, otevření piaristických zahrad, slet čarodejnic, prvomájový koncert, Můj sen, dendětí a rodiny, taneční festival, víkend otevřených zahrad, youtuberská show, metání metel, vítání prázdnin, příborská lávka, kinematograf, pouť, EHD, seniorské odpoledne, adventní koncerty, Mikuláš aj. + min. 4 divadla a 4 kncerty v KD; 6</t>
    </r>
    <r>
      <rPr>
        <sz val="10"/>
        <rFont val="Calibri"/>
        <family val="2"/>
      </rPr>
      <t>)</t>
    </r>
    <r>
      <rPr>
        <sz val="10"/>
        <rFont val="Calibri"/>
        <family val="2"/>
      </rPr>
      <t xml:space="preserve"> </t>
    </r>
    <r>
      <rPr>
        <b/>
        <sz val="10"/>
        <rFont val="Calibri"/>
        <family val="2"/>
      </rPr>
      <t xml:space="preserve">25 tis. Kč </t>
    </r>
    <r>
      <rPr>
        <sz val="10"/>
        <rFont val="Calibri"/>
        <family val="2"/>
      </rPr>
      <t xml:space="preserve">pohoštění vyplývající ze smluv s umělci, 7) </t>
    </r>
    <r>
      <rPr>
        <b/>
        <sz val="10"/>
        <rFont val="Calibri"/>
        <family val="2"/>
      </rPr>
      <t xml:space="preserve">20 tis. Kč </t>
    </r>
    <r>
      <rPr>
        <sz val="10"/>
        <rFont val="Calibri"/>
        <family val="2"/>
      </rPr>
      <t>věcné dary formou upomínkových předmětů význačným účinkujícím nebo účinkujícím bez nároku na honorář.</t>
    </r>
  </si>
  <si>
    <r>
      <rPr>
        <b/>
        <sz val="10"/>
        <rFont val="Calibri"/>
        <family val="2"/>
      </rPr>
      <t xml:space="preserve">Příspěvky (granty). </t>
    </r>
    <r>
      <rPr>
        <sz val="10"/>
        <rFont val="Calibri"/>
        <family val="2"/>
      </rPr>
      <t>Částka je zapracována dle podkladu OKCR. Jedná se o finanční příspěvky na vyhlášené granty v oblasti kultury. S příjemcem grantu je vždy uzavřena smlouva. Částka je navržena každoročně ve stejné výši.</t>
    </r>
  </si>
  <si>
    <r>
      <rPr>
        <b/>
        <sz val="10"/>
        <rFont val="Calibri"/>
        <family val="2"/>
      </rPr>
      <t>Realizace programu městské televize, licence, poplatky OSA a další.</t>
    </r>
    <r>
      <rPr>
        <sz val="10"/>
        <rFont val="Calibri"/>
        <family val="2"/>
      </rPr>
      <t xml:space="preserve"> Částka je zapracována dle podkladu OKCR na základě smluvního vztahu. Jedná se o program městské televize a požadovaná částka zahrnuje: poplatky Local TV 39 tis.Kč x 12 měsíců, poplatek LTV Příbor 43,20 tis. Kč x 12 měsíců. </t>
    </r>
  </si>
  <si>
    <r>
      <rPr>
        <b/>
        <sz val="10"/>
        <rFont val="Calibri"/>
        <family val="2"/>
      </rPr>
      <t>Projektové přípravy, zpracování projektů, žádostí o dotace</t>
    </r>
    <r>
      <rPr>
        <sz val="10"/>
        <rFont val="Calibri"/>
        <family val="2"/>
      </rPr>
      <t>. Částka je zapracována dle požadavku ORM. Jedná se o výdaje spojené s přípravou projektů, zpracováním projektové dokumentace a žádostmi o dotace dle aktuální potřeby, např. zajištění veřejných zakázek u již schválených dotací, dále rozšíření areálu koupaliště - zpracování PD nové vodní atrakce a parkoviště, starý hřbitov - zpracování PD pro stavební povolení, hřiště u ZŠ Npor. Loma - zpracování PD pro stavební povolení a žádost o dotaci aj. Při realizaci konkrétního projektu dochází k přesunu konkrétní částky na příslušný paragraf. Částka v této výši koresponduje s návrhem rozpočtu v roce 2018.</t>
    </r>
  </si>
  <si>
    <r>
      <rPr>
        <b/>
        <sz val="10"/>
        <rFont val="Calibri"/>
        <family val="2"/>
      </rPr>
      <t>Likvidace vod z kompostárny</t>
    </r>
    <r>
      <rPr>
        <sz val="10"/>
        <rFont val="Calibri"/>
        <family val="2"/>
      </rPr>
      <t>. Částka je zapracována dle požadavku ORM a zahrnuje: měření znečištění na základě smlouvního ujednání, odvoz znečištěné vody dle skutečnosti, revize, případná nutná drobná opatření dle potřeb, drobné opravy na kompostárně. Jedná se o polovinu nákladů, druhou polovinu hradí město Kopřivnice.</t>
    </r>
  </si>
  <si>
    <r>
      <rPr>
        <b/>
        <sz val="10"/>
        <rFont val="Calibri"/>
        <family val="2"/>
      </rPr>
      <t>Platy včetně odvodů.</t>
    </r>
    <r>
      <rPr>
        <sz val="10"/>
        <rFont val="Calibri"/>
        <family val="2"/>
      </rPr>
      <t xml:space="preserve"> Částka je zapracována dle požadavku OOSČ a zahrnuje výdaje na činnost zastupitelských orgánů, včetně odměn zastupitelům, radním, komisím a výborům: 1) </t>
    </r>
    <r>
      <rPr>
        <b/>
        <sz val="10"/>
        <rFont val="Calibri"/>
        <family val="2"/>
      </rPr>
      <t xml:space="preserve">2 600 tis. Kč </t>
    </r>
    <r>
      <rPr>
        <sz val="10"/>
        <rFont val="Calibri"/>
        <family val="2"/>
      </rPr>
      <t xml:space="preserve">odměny členů zastupitelstva, k navýšení o 100 tis. Kč došlo z důvodu zvýšení odměn uvolněných zastupitelů dle nařízení vlády č. 202/2018, 2) </t>
    </r>
    <r>
      <rPr>
        <b/>
        <sz val="10"/>
        <rFont val="Calibri"/>
        <family val="2"/>
      </rPr>
      <t xml:space="preserve">160 tis. Kč </t>
    </r>
    <r>
      <rPr>
        <sz val="10"/>
        <rFont val="Calibri"/>
        <family val="2"/>
      </rPr>
      <t xml:space="preserve">ostatní platby za provedenou práci - refundace, 3) </t>
    </r>
    <r>
      <rPr>
        <b/>
        <sz val="10"/>
        <rFont val="Calibri"/>
        <family val="2"/>
      </rPr>
      <t xml:space="preserve">350 tis. Kč </t>
    </r>
    <r>
      <rPr>
        <sz val="10"/>
        <rFont val="Calibri"/>
        <family val="2"/>
      </rPr>
      <t xml:space="preserve">povinné pojistné na sociální zabezpečení, 4) </t>
    </r>
    <r>
      <rPr>
        <b/>
        <sz val="10"/>
        <rFont val="Calibri"/>
        <family val="2"/>
      </rPr>
      <t xml:space="preserve">190 tis. Kč </t>
    </r>
    <r>
      <rPr>
        <sz val="10"/>
        <rFont val="Calibri"/>
        <family val="2"/>
      </rPr>
      <t xml:space="preserve">povinné pojistné na veřejné zdravotní pojištění, 5) </t>
    </r>
    <r>
      <rPr>
        <b/>
        <sz val="10"/>
        <rFont val="Calibri"/>
        <family val="2"/>
      </rPr>
      <t xml:space="preserve">640 tis. Kč </t>
    </r>
    <r>
      <rPr>
        <sz val="10"/>
        <rFont val="Calibri"/>
        <family val="2"/>
      </rPr>
      <t>odchodné z funkce starosty a místostarosty po volbách do zastupitelstva obce v r. 2018 dle propočtu vedoucího OOSČ.</t>
    </r>
  </si>
  <si>
    <r>
      <rPr>
        <b/>
        <sz val="10"/>
        <rFont val="Calibri"/>
        <family val="2"/>
      </rPr>
      <t>Sociální fond.</t>
    </r>
    <r>
      <rPr>
        <sz val="10"/>
        <rFont val="Calibri"/>
        <family val="2"/>
      </rPr>
      <t xml:space="preserve"> Počítá se z platů zaměstnanců MÚ včetně městské policie a knihovny a platů uvolněných zastupitelů. Dle kolektivní smlouvy účinné od 1.1.2018 3% z hrubých platů vč. městské knihovny, městské policie a vedení města.</t>
    </r>
  </si>
  <si>
    <r>
      <t>Poplatky související s majetkem města (OF)</t>
    </r>
    <r>
      <rPr>
        <sz val="10"/>
        <rFont val="Calibri"/>
        <family val="2"/>
      </rPr>
      <t>, tj. platby za nemovitosti nacházející se na cizích katastrálních územích v r. 2019 (daň z nemovitosti).</t>
    </r>
  </si>
  <si>
    <r>
      <rPr>
        <b/>
        <sz val="10"/>
        <rFont val="Calibri"/>
        <family val="2"/>
      </rPr>
      <t xml:space="preserve">Poplatky související s nakládáním a prodejem majetku (OISM). </t>
    </r>
    <r>
      <rPr>
        <sz val="10"/>
        <rFont val="Calibri"/>
        <family val="2"/>
      </rPr>
      <t xml:space="preserve">Částka je zapracována dle požadavku OISM a bezprostředně souvisí s výkupy pozemků v ODPA 3639 a s dalšími majetkoprávními úkony (znalecké posudky, geometrické plány, poplatky za vklad práva do KN). Jedná se o: 1) </t>
    </r>
    <r>
      <rPr>
        <b/>
        <sz val="10"/>
        <rFont val="Calibri"/>
        <family val="2"/>
      </rPr>
      <t xml:space="preserve">100,00 tis. Kč </t>
    </r>
    <r>
      <rPr>
        <sz val="10"/>
        <rFont val="Calibri"/>
        <family val="2"/>
      </rPr>
      <t xml:space="preserve">nákup služeb (znalecké posudky, geometrické plány, pasporty staveb), 2) </t>
    </r>
    <r>
      <rPr>
        <b/>
        <sz val="10"/>
        <rFont val="Calibri"/>
        <family val="2"/>
      </rPr>
      <t xml:space="preserve">30,00 tis. Kč </t>
    </r>
    <r>
      <rPr>
        <sz val="10"/>
        <rFont val="Calibri"/>
        <family val="2"/>
      </rPr>
      <t xml:space="preserve">poplatky za vklad práva do katastru nemovitosti - VO ul. Nádražní, pamětní tabulky, náhodilé výkup, např. pozemky za oplocením koupaliště, pozemky pod MSK apod., 3) </t>
    </r>
    <r>
      <rPr>
        <b/>
        <sz val="10"/>
        <rFont val="Calibri"/>
        <family val="2"/>
      </rPr>
      <t xml:space="preserve">510,00 tis. Kč </t>
    </r>
    <r>
      <rPr>
        <sz val="10"/>
        <rFont val="Calibri"/>
        <family val="2"/>
      </rPr>
      <t>poplatky za vynětí půdy ze zěmědělského půdního fondu (dále jen ZPF) - lokalita Za školou Npor. Loma. Dle zákona o ZPF je 30% uvedené částky příjmem obce a je plánován pro rok 2019 na položce 1334.</t>
    </r>
  </si>
  <si>
    <t>meziknihovní výpůjční služby 2 000 kč, poplatek rádio 54 Kč, čištění koberců 4 000 Kč, naplánované kulturní akce (Vondruška aj. besedy se spisovateli, cestopisy, přednášky, pasování prvňáčků aj.) 38 000 Kč, ostatní - výlep plakátů apod. 5 000 Kč.</t>
  </si>
  <si>
    <t>platy pro 3 knihovnice (dle změny platových tarifů od 1.7.2017) a předpokládané navýšení platových tarifů o 4%</t>
  </si>
  <si>
    <t>prádlo, oděv, obuv - průběžná obměna staničních oděvů pro 26 členů - monterky, nehořlavá trička (á 600 Kč)</t>
  </si>
  <si>
    <t>drobný hmotný dlouhodobý majetek - doplnění porstředků k dýchacím přístrojům, nákup radiostanic a tabletu pro JSDH Hájov, dovybavení šatny JSDH.</t>
  </si>
  <si>
    <r>
      <t xml:space="preserve">Čerpání úvěru České spořitelny v roce 2019 související s dofinancováním projektu </t>
    </r>
    <r>
      <rPr>
        <i/>
        <sz val="10"/>
        <rFont val="Calibri"/>
        <family val="2"/>
      </rPr>
      <t>Objekt čp. 245 a 247 na ul. Jičínská.</t>
    </r>
  </si>
  <si>
    <t>Splátky úvěru - z roku 2012 (revitalizace domu 1486 - 1488 U Tatry, 1352 - 1354 ul.Štramberská, 1355 - 1357 ul. Štramberská ) - cca 164 806 tis.Kč x 12 = 1 977 672 Kč (1 980 tis. Kč).</t>
  </si>
  <si>
    <t>Splátky úvěru - z roku 2017 (rekonstrukce objektu čp. 245 a 247 na ul. Jičínská) - 148 810,- Kč x 12 = 1 785 720,- Kč.</t>
  </si>
  <si>
    <t>Komentář k návrhu rozpočtu na rok 2019 - třída 8</t>
  </si>
  <si>
    <t>Rekapitulace - příjmy, výdaje, financování 2019</t>
  </si>
  <si>
    <t>Pol. 8115 určuje rozdíl krátkodobých prostředků na bankovních účtech na počátku výkazního období a na jeho konci. V tuto chvíli nelze tuto položku stanovit.</t>
  </si>
  <si>
    <t>Finanční  vztah státního rozpočtu k rozpočtu města Příbor. Částka je navrhována ve stejné výši jako v roce 2018. Pro rok 2019 se předpokládá valorizace 10%, může s však u jednotlivých obcí procentně lišit. Částka bude Krajským úřadem MSK upřesněna do konce roku 2018.</t>
  </si>
  <si>
    <t>ODPA 5311 - Městská policie</t>
  </si>
  <si>
    <t>ODPA 3314 - Městská knihovna</t>
  </si>
  <si>
    <t>položka zahrnuje: 1) 253 470 Kč knižní fond pro město Příbor, Hájov, Prchalov (8449 obyvatel x 30 Kč na obyvatele na území Příbodle výpočtu metodického pokynu MK), 2) 41 250 Kč nákup knih pro obsluhované knihovny obcí Skotnice, Kateřinice, Mošnov, Petřvald a Petřvaldík (250 ks x 165 Kč = 41 250 Kč), 3) 19 600 Kč nákup e-knih nově od roku 2019.</t>
  </si>
  <si>
    <t>ODPA 5311 - Městská policie - prevence kriminality, org. 4329</t>
  </si>
  <si>
    <t>ODPA 5512 - Požární ochrana - dobrovolná část</t>
  </si>
  <si>
    <t>Rekonstrukce krovu budovy MŠ Hájov</t>
  </si>
  <si>
    <t>Sportovní zařízení v majtku obce</t>
  </si>
  <si>
    <t>Ostatní zájmová činnost a rekreace</t>
  </si>
  <si>
    <t>Požární ochrana - dobrovolná část</t>
  </si>
  <si>
    <t>Činnost místní správy</t>
  </si>
  <si>
    <t>Příjmy z pronájmu - osadní výbory</t>
  </si>
  <si>
    <r>
      <t xml:space="preserve">Provoz RDSF, galerie v radnici, piaristický klášter. </t>
    </r>
    <r>
      <rPr>
        <sz val="10"/>
        <rFont val="Calibri"/>
        <family val="2"/>
      </rPr>
      <t xml:space="preserve">Částka zahrnuje: 1) </t>
    </r>
    <r>
      <rPr>
        <b/>
        <sz val="10"/>
        <rFont val="Calibri"/>
        <family val="2"/>
      </rPr>
      <t>10 tis. Kč</t>
    </r>
    <r>
      <rPr>
        <sz val="10"/>
        <rFont val="Calibri"/>
        <family val="2"/>
      </rPr>
      <t xml:space="preserve"> dohody související s provozem galerie v radnici, 2) </t>
    </r>
    <r>
      <rPr>
        <b/>
        <sz val="10"/>
        <rFont val="Calibri"/>
        <family val="2"/>
      </rPr>
      <t xml:space="preserve">134 tis. Kč </t>
    </r>
    <r>
      <rPr>
        <sz val="10"/>
        <rFont val="Calibri"/>
        <family val="2"/>
      </rPr>
      <t>provoz rodného domu SF: a) knihy 3 tis. Kč, b) čistící prostředky + spotřební materiál 7 tis. Kč, c) energie 76 tis. Kč (voda 4 tis. Kč , EE 72 tis. Kč - počítáno s avízovaným nárůstem cen EE), d) služby elektronických komunikací 4 tis. Kč, e) nákup služeb - přednáška či divadlo k SF 40 tis. Kč; f) občerstvení (vernisáže v radnici + v RD) 4 tis. Kč; 3) 7</t>
    </r>
    <r>
      <rPr>
        <b/>
        <sz val="10"/>
        <rFont val="Calibri"/>
        <family val="2"/>
      </rPr>
      <t xml:space="preserve">1 tis. Kč </t>
    </r>
    <r>
      <rPr>
        <sz val="10"/>
        <rFont val="Calibri"/>
        <family val="2"/>
      </rPr>
      <t>úklid a dohody v piaristickém klášteře: a) dohody o provedení práce -  otevření piaristického kláštera o sobotách ve výši 35 tis. Kč (80 Kč za hodinu x 8 hodin x 52 sobot = 33 280,- Kč), b) úklidové služby v částce 36 tis. Kč.</t>
    </r>
  </si>
  <si>
    <r>
      <t>Koupaliště - provoz, údržba.</t>
    </r>
    <r>
      <rPr>
        <sz val="10"/>
        <rFont val="Calibri"/>
        <family val="2"/>
      </rPr>
      <t xml:space="preserve"> Částka je zapracována dle požadavku OBNF a zahrnuje: 1)</t>
    </r>
    <r>
      <rPr>
        <b/>
        <sz val="10"/>
        <rFont val="Calibri"/>
        <family val="2"/>
      </rPr>
      <t xml:space="preserve"> 370 tis. Kč</t>
    </r>
    <r>
      <rPr>
        <sz val="10"/>
        <rFont val="Calibri"/>
        <family val="2"/>
      </rPr>
      <t xml:space="preserve"> voda - srážková voda, vodné a stočné; 2)</t>
    </r>
    <r>
      <rPr>
        <b/>
        <sz val="10"/>
        <rFont val="Calibri"/>
        <family val="2"/>
      </rPr>
      <t xml:space="preserve"> 270 tis. Kč </t>
    </r>
    <r>
      <rPr>
        <sz val="10"/>
        <rFont val="Calibri"/>
        <family val="2"/>
      </rPr>
      <t xml:space="preserve">elektrická energie, navýšení o 50,00 tis. Kč oproti roku 2018 v návaznosti na avízovaný růst cen EE. Nájemci koupaliště bude zvlášť vyfakturována voda a elektřina, která souvisí s jeho dalšími podnikatelskými aktivitami.  3) </t>
    </r>
    <r>
      <rPr>
        <b/>
        <sz val="10"/>
        <rFont val="Calibri"/>
        <family val="2"/>
      </rPr>
      <t>130 tis. Kč</t>
    </r>
    <r>
      <rPr>
        <sz val="10"/>
        <rFont val="Calibri"/>
        <family val="2"/>
      </rPr>
      <t xml:space="preserve"> opravy a údržba areálu koupaliště (běžné opravy a údržba ve výši 40,00 tis. Kč + navýšení výdajů o 90,00 tis. Kč oproti roku 2018, které je dáno údržbou nové plochy koupaliště v návaznosti na pětiletou záruku).</t>
    </r>
  </si>
  <si>
    <r>
      <t>Příspěvky společenským a zájmovým organizacím - VFP.</t>
    </r>
    <r>
      <rPr>
        <sz val="10"/>
        <rFont val="Calibri"/>
        <family val="2"/>
      </rPr>
      <t xml:space="preserve"> Jedná se o: 1) </t>
    </r>
    <r>
      <rPr>
        <b/>
        <sz val="10"/>
        <rFont val="Calibri"/>
        <family val="2"/>
      </rPr>
      <t>2 000 tis. Kč</t>
    </r>
    <r>
      <rPr>
        <sz val="10"/>
        <rFont val="Calibri"/>
        <family val="2"/>
      </rPr>
      <t xml:space="preserve"> příspěvky společenským organizacím na provoz, pronájem, opravy a údržbu, uskutečňování kulturních a sportovních akcí. Poskytování příspěvků se řídí podle Pravidel přidělování veřejné finanční podpory. 2) </t>
    </r>
    <r>
      <rPr>
        <b/>
        <sz val="10"/>
        <rFont val="Calibri"/>
        <family val="2"/>
      </rPr>
      <t xml:space="preserve">1 000 tis. Kč </t>
    </r>
    <r>
      <rPr>
        <sz val="10"/>
        <rFont val="Calibri"/>
        <family val="2"/>
      </rPr>
      <t>příspěvky organizacím v návaznosti na příjmy z hazardních her.</t>
    </r>
  </si>
  <si>
    <r>
      <rPr>
        <b/>
        <sz val="10"/>
        <rFont val="Calibri"/>
        <family val="2"/>
      </rPr>
      <t>Nákup na burze - EE, plyn.</t>
    </r>
    <r>
      <rPr>
        <sz val="10"/>
        <rFont val="Calibri"/>
        <family val="2"/>
      </rPr>
      <t xml:space="preserve"> Částka je zapracována dle podkladu OBNF a zahrnuje: </t>
    </r>
    <r>
      <rPr>
        <b/>
        <sz val="10"/>
        <rFont val="Calibri"/>
        <family val="2"/>
      </rPr>
      <t xml:space="preserve">50 tis. Kč </t>
    </r>
    <r>
      <rPr>
        <sz val="10"/>
        <rFont val="Calibri"/>
        <family val="2"/>
      </rPr>
      <t xml:space="preserve">na nákup plynu na rok 2020 a </t>
    </r>
    <r>
      <rPr>
        <b/>
        <sz val="10"/>
        <rFont val="Calibri"/>
        <family val="2"/>
      </rPr>
      <t xml:space="preserve">50 tis. Kč </t>
    </r>
    <r>
      <rPr>
        <sz val="10"/>
        <rFont val="Calibri"/>
        <family val="2"/>
      </rPr>
      <t xml:space="preserve"> na nákup EE na rok 2020.</t>
    </r>
  </si>
  <si>
    <r>
      <t xml:space="preserve">Splátky úroků z úvěrů. </t>
    </r>
    <r>
      <rPr>
        <sz val="10"/>
        <rFont val="Calibri"/>
        <family val="2"/>
      </rPr>
      <t>Splátky úroků - úvěr z roku 2010 ve výši 88 tis. Kč, splátky úroků - úvěr z roku 2012 ve výši 88 tis. Kč, splátky úroků - úvěr z roku 2017 ve výši 55 tis. Kč.</t>
    </r>
  </si>
  <si>
    <r>
      <rPr>
        <b/>
        <sz val="10"/>
        <rFont val="Calibri"/>
        <family val="2"/>
      </rPr>
      <t xml:space="preserve">Poplaty za účty vedené u bank. </t>
    </r>
    <r>
      <rPr>
        <sz val="10"/>
        <rFont val="Calibri"/>
        <family val="2"/>
      </rPr>
      <t>Poplatky za účty v ČSOB ve výši 4 tis. Kč, poplatek za úvěrový účet v ČS ve výši 1 tis. Kč.</t>
    </r>
  </si>
  <si>
    <t>Částka je zapracována dle podkladu OOSČ a zahrnuje: 1) 20 tis. Kč příjmy z krátkodobých pronájmů obecního domu na Prchalově dle podkladu předsedy osadního výboru Prchalov; 2) 19 tis. Kč příjmy z plánovaných krátkodobých pronájmů obecního domu na Hájově.</t>
  </si>
  <si>
    <t>Pol.</t>
  </si>
  <si>
    <t xml:space="preserve">Text </t>
  </si>
  <si>
    <t>Zdůvodnění</t>
  </si>
  <si>
    <r>
      <rPr>
        <b/>
        <sz val="10"/>
        <rFont val="Calibri"/>
        <family val="2"/>
      </rPr>
      <t xml:space="preserve">VFP vč. finančních darů subjektům působícím v soc. oblasti. </t>
    </r>
    <r>
      <rPr>
        <sz val="10"/>
        <rFont val="Calibri"/>
        <family val="2"/>
      </rPr>
      <t xml:space="preserve">Jedná se o: 1) </t>
    </r>
    <r>
      <rPr>
        <b/>
        <sz val="10"/>
        <rFont val="Calibri"/>
        <family val="2"/>
      </rPr>
      <t xml:space="preserve">1 260 tis. Kč </t>
    </r>
    <r>
      <rPr>
        <sz val="10"/>
        <rFont val="Calibri"/>
        <family val="2"/>
      </rPr>
      <t xml:space="preserve">veřejnou finanční podporu, tj. podporu v sociální oblasti na činnost a provoz subjektů poskytujících sociální služby občanům na území města Příbora nebo mimo pro občany s trvalým pobytem na území města. Navýšení  o 110 tis. Kč oproti roku 2018 je dáno vyjednáváním "veřejných závazků" se sociálními službami reagujících na potřeby občanů. Sociální služby jsou poskytovány občanům žijícím na území města Příbora nebo občanům mající trvalý pobyt v Příboře a zároveň aktuálně žijících mimo Příbor. 2) </t>
    </r>
    <r>
      <rPr>
        <b/>
        <sz val="10"/>
        <rFont val="Calibri"/>
        <family val="2"/>
      </rPr>
      <t xml:space="preserve">25 tis. Kč </t>
    </r>
    <r>
      <rPr>
        <sz val="10"/>
        <rFont val="Calibri"/>
        <family val="2"/>
      </rPr>
      <t>finanční dary subjektům působící v soc. oblasti, které neposkytují sociální službu, ale působí v sociální oblasti.</t>
    </r>
  </si>
  <si>
    <r>
      <t xml:space="preserve">Částka je zapracována dle podkladu OF a zahrnuje: 1)  pojištění majetku města ve výši </t>
    </r>
    <r>
      <rPr>
        <b/>
        <sz val="10"/>
        <rFont val="Calibri"/>
        <family val="2"/>
      </rPr>
      <t xml:space="preserve">623 tis. Kč </t>
    </r>
    <r>
      <rPr>
        <sz val="10"/>
        <rFont val="Calibri"/>
        <family val="2"/>
      </rPr>
      <t xml:space="preserve">vč. 10% rezervy pro případy nového majetku města, aut ve výši </t>
    </r>
    <r>
      <rPr>
        <b/>
        <sz val="10"/>
        <rFont val="Calibri"/>
        <family val="2"/>
      </rPr>
      <t>112 tis. Kč</t>
    </r>
    <r>
      <rPr>
        <sz val="10"/>
        <rFont val="Calibri"/>
        <family val="2"/>
      </rPr>
      <t xml:space="preserve">, 2) spoluúčast při škodní události </t>
    </r>
    <r>
      <rPr>
        <b/>
        <sz val="10"/>
        <rFont val="Calibri"/>
        <family val="2"/>
      </rPr>
      <t>10 tis. Kč</t>
    </r>
    <r>
      <rPr>
        <sz val="10"/>
        <rFont val="Calibri"/>
        <family val="2"/>
      </rPr>
      <t>.</t>
    </r>
  </si>
  <si>
    <t>případná úprava</t>
  </si>
  <si>
    <t>Úvěr ve výši 10 000 000,- Kč z roku 2010:</t>
  </si>
  <si>
    <t>Úvěr ve výši 25 000 000,- Kč z roku 2017:</t>
  </si>
  <si>
    <r>
      <t xml:space="preserve">Příspěvky z rozpočtu města na MPR. </t>
    </r>
    <r>
      <rPr>
        <sz val="10"/>
        <rFont val="Calibri"/>
        <family val="2"/>
      </rPr>
      <t>Částka je zapracována dle podkladu OISM. Jedná se o příspěvky z rozpočtu města žadatelům dle pravidel pro tzv. malou MPR (Program Dědictví) určených na opravu památkově nechráněných domů v MPR a památkově významných domů mimo MPR.</t>
    </r>
  </si>
  <si>
    <t xml:space="preserve"> tis. Kč</t>
  </si>
  <si>
    <t>Návrh výdajů - k II. projednání RM 27.11.2018</t>
  </si>
  <si>
    <t>Návrh příjmů - ZM 13.12.2018</t>
  </si>
  <si>
    <t>Návrh výdajů - ZM 13.12.2018</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</si>
</sst>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Kč&quot;"/>
    <numFmt numFmtId="165" formatCode="&quot;Yes&quot;;&quot;Yes&quot;;&quot;No&quot;"/>
    <numFmt numFmtId="166" formatCode="&quot;True&quot;;&quot;True&quot;;&quot;False&quot;"/>
    <numFmt numFmtId="167" formatCode="&quot;On&quot;;&quot;On&quot;;&quot;Off&quot;"/>
    <numFmt numFmtId="168" formatCode="[$¥€-2]\ #\ ##,000_);[Red]\([$€-2]\ #\ ##,000\)"/>
  </numFmts>
  <fonts count="75">
    <font>
      <sz val="10"/>
      <name val="Arial"/>
      <family val="0"/>
    </font>
    <font>
      <sz val="11"/>
      <color indexed="8"/>
      <name val="Calibri"/>
      <family val="2"/>
    </font>
    <font>
      <sz val="8"/>
      <name val="Arial"/>
      <family val="2"/>
    </font>
    <font>
      <u val="single"/>
      <sz val="10"/>
      <color indexed="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sz val="14"/>
      <name val="Calibri"/>
      <family val="2"/>
    </font>
    <font>
      <sz val="10"/>
      <name val="Calibri"/>
      <family val="2"/>
    </font>
    <font>
      <b/>
      <sz val="8"/>
      <name val="Calibri"/>
      <family val="2"/>
    </font>
    <font>
      <sz val="8"/>
      <name val="Calibri"/>
      <family val="2"/>
    </font>
    <font>
      <sz val="12"/>
      <name val="Calibri"/>
      <family val="2"/>
    </font>
    <font>
      <b/>
      <sz val="10"/>
      <name val="Calibri"/>
      <family val="2"/>
    </font>
    <font>
      <sz val="10"/>
      <color indexed="10"/>
      <name val="Calibri"/>
      <family val="2"/>
    </font>
    <font>
      <b/>
      <i/>
      <sz val="10"/>
      <name val="Calibri"/>
      <family val="2"/>
    </font>
    <font>
      <b/>
      <sz val="10"/>
      <color indexed="10"/>
      <name val="Calibri"/>
      <family val="2"/>
    </font>
    <font>
      <b/>
      <sz val="12"/>
      <name val="Calibri"/>
      <family val="2"/>
    </font>
    <font>
      <b/>
      <i/>
      <u val="single"/>
      <sz val="14"/>
      <name val="Calibri"/>
      <family val="2"/>
    </font>
    <font>
      <i/>
      <sz val="14"/>
      <name val="Calibri"/>
      <family val="2"/>
    </font>
    <font>
      <b/>
      <sz val="16"/>
      <name val="Calibri"/>
      <family val="2"/>
    </font>
    <font>
      <sz val="10"/>
      <color indexed="12"/>
      <name val="Calibri"/>
      <family val="2"/>
    </font>
    <font>
      <sz val="14"/>
      <name val="Calibri"/>
      <family val="2"/>
    </font>
    <font>
      <sz val="10"/>
      <color indexed="42"/>
      <name val="Calibri"/>
      <family val="2"/>
    </font>
    <font>
      <b/>
      <u val="single"/>
      <sz val="10"/>
      <name val="Calibri"/>
      <family val="2"/>
    </font>
    <font>
      <b/>
      <i/>
      <sz val="14"/>
      <name val="Calibri"/>
      <family val="2"/>
    </font>
    <font>
      <u val="single"/>
      <sz val="12"/>
      <name val="Calibri"/>
      <family val="2"/>
    </font>
    <font>
      <i/>
      <sz val="10"/>
      <name val="Calibri"/>
      <family val="2"/>
    </font>
    <font>
      <b/>
      <sz val="10"/>
      <color indexed="62"/>
      <name val="Calibri"/>
      <family val="2"/>
    </font>
    <font>
      <b/>
      <sz val="11"/>
      <name val="Calibri"/>
      <family val="2"/>
    </font>
    <font>
      <i/>
      <sz val="8"/>
      <name val="Calibri"/>
      <family val="2"/>
    </font>
    <font>
      <sz val="10"/>
      <color indexed="23"/>
      <name val="Calibri"/>
      <family val="2"/>
    </font>
    <font>
      <b/>
      <sz val="10"/>
      <color indexed="23"/>
      <name val="Calibri"/>
      <family val="2"/>
    </font>
    <font>
      <sz val="8"/>
      <color indexed="10"/>
      <name val="Calibri"/>
      <family val="2"/>
    </font>
    <font>
      <sz val="10"/>
      <color indexed="57"/>
      <name val="Calibri"/>
      <family val="2"/>
    </font>
    <font>
      <i/>
      <sz val="10"/>
      <color indexed="57"/>
      <name val="Calibri"/>
      <family val="2"/>
    </font>
    <font>
      <sz val="12"/>
      <color indexed="14"/>
      <name val="Calibri"/>
      <family val="2"/>
    </font>
    <font>
      <sz val="10"/>
      <color indexed="14"/>
      <name val="Calibri"/>
      <family val="2"/>
    </font>
    <font>
      <u val="single"/>
      <sz val="7"/>
      <color indexed="12"/>
      <name val="Calibri"/>
      <family val="2"/>
    </font>
    <font>
      <u val="single"/>
      <sz val="7"/>
      <color indexed="12"/>
      <name val="Arial"/>
      <family val="2"/>
    </font>
    <font>
      <b/>
      <sz val="8"/>
      <color indexed="12"/>
      <name val="Calibri"/>
      <family val="2"/>
    </font>
    <font>
      <b/>
      <sz val="8"/>
      <color indexed="10"/>
      <name val="Calibri"/>
      <family val="2"/>
    </font>
    <font>
      <b/>
      <sz val="8"/>
      <color indexed="14"/>
      <name val="Calibri"/>
      <family val="2"/>
    </font>
    <font>
      <b/>
      <i/>
      <sz val="8"/>
      <name val="Calibri"/>
      <family val="2"/>
    </font>
    <font>
      <sz val="8"/>
      <color indexed="12"/>
      <name val="Calibri"/>
      <family val="2"/>
    </font>
    <font>
      <sz val="9"/>
      <color indexed="10"/>
      <name val="Calibri"/>
      <family val="2"/>
    </font>
    <font>
      <sz val="9"/>
      <color indexed="14"/>
      <name val="Calibri"/>
      <family val="2"/>
    </font>
    <font>
      <b/>
      <sz val="9"/>
      <color indexed="12"/>
      <name val="Calibri"/>
      <family val="2"/>
    </font>
    <font>
      <b/>
      <sz val="9"/>
      <color indexed="10"/>
      <name val="Calibri"/>
      <family val="2"/>
    </font>
    <font>
      <b/>
      <sz val="9"/>
      <color indexed="14"/>
      <name val="Calibri"/>
      <family val="2"/>
    </font>
    <font>
      <u val="single"/>
      <sz val="10"/>
      <color indexed="10"/>
      <name val="Calibri"/>
      <family val="2"/>
    </font>
    <font>
      <u val="single"/>
      <sz val="10"/>
      <name val="Calibri"/>
      <family val="2"/>
    </font>
    <font>
      <b/>
      <u val="single"/>
      <sz val="14"/>
      <name val="Calibri"/>
      <family val="2"/>
    </font>
    <font>
      <sz val="9"/>
      <name val="Calibri"/>
      <family val="2"/>
    </font>
    <font>
      <sz val="9.5"/>
      <name val="Arial"/>
      <family val="2"/>
    </font>
    <font>
      <sz val="10"/>
      <color indexed="60"/>
      <name val="Calibri"/>
      <family val="2"/>
    </font>
    <font>
      <sz val="12"/>
      <color indexed="10"/>
      <name val="Calibri"/>
      <family val="2"/>
    </font>
    <font>
      <sz val="10"/>
      <color indexed="20"/>
      <name val="Calibri"/>
      <family val="2"/>
    </font>
    <font>
      <sz val="11"/>
      <name val="Calibri"/>
      <family val="2"/>
    </font>
    <font>
      <u val="single"/>
      <sz val="10"/>
      <color indexed="20"/>
      <name val="Arial"/>
      <family val="2"/>
    </font>
    <font>
      <sz val="10"/>
      <color indexed="30"/>
      <name val="Calibri"/>
      <family val="2"/>
    </font>
    <font>
      <u val="single"/>
      <sz val="10"/>
      <color theme="11"/>
      <name val="Arial"/>
      <family val="2"/>
    </font>
    <font>
      <sz val="11"/>
      <color rgb="FF9C0006"/>
      <name val="Calibri"/>
      <family val="2"/>
    </font>
    <font>
      <sz val="10"/>
      <color rgb="FF0070C0"/>
      <name val="Calibri"/>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FFC7CE"/>
        <bgColor indexed="64"/>
      </patternFill>
    </fill>
    <fill>
      <patternFill patternType="solid">
        <fgColor indexed="42"/>
        <bgColor indexed="64"/>
      </patternFill>
    </fill>
    <fill>
      <patternFill patternType="solid">
        <fgColor indexed="31"/>
        <bgColor indexed="64"/>
      </patternFill>
    </fill>
  </fills>
  <borders count="36">
    <border>
      <left/>
      <right/>
      <top/>
      <bottom/>
      <diagonal/>
    </border>
    <border>
      <left style="thin">
        <color indexed="23"/>
      </left>
      <right style="thin">
        <color indexed="23"/>
      </right>
      <top style="thin">
        <color indexed="23"/>
      </top>
      <bottom style="thin">
        <color indexed="23"/>
      </bottom>
    </border>
    <border>
      <left/>
      <right/>
      <top style="thin">
        <color indexed="56"/>
      </top>
      <bottom style="double">
        <color indexed="56"/>
      </bottom>
    </border>
    <border>
      <left/>
      <right/>
      <top/>
      <bottom style="thick">
        <color indexed="56"/>
      </bottom>
    </border>
    <border>
      <left/>
      <right/>
      <top/>
      <bottom style="thick">
        <color indexed="27"/>
      </bottom>
    </border>
    <border>
      <left/>
      <right/>
      <top/>
      <bottom style="medium">
        <color indexed="27"/>
      </bottom>
    </border>
    <border>
      <left style="double">
        <color indexed="63"/>
      </left>
      <right style="double">
        <color indexed="63"/>
      </right>
      <top style="double">
        <color indexed="63"/>
      </top>
      <bottom style="double">
        <color indexed="63"/>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thin"/>
      <right style="medium"/>
      <top style="thin"/>
      <bottom/>
    </border>
    <border>
      <left style="medium"/>
      <right style="thin"/>
      <top style="thin"/>
      <bottom style="medium"/>
    </border>
    <border>
      <left style="thin"/>
      <right style="medium"/>
      <top style="thin"/>
      <bottom style="medium"/>
    </border>
    <border>
      <left style="medium"/>
      <right style="thin"/>
      <top style="thin"/>
      <bottom/>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border>
    <border>
      <left style="thin"/>
      <right/>
      <top/>
      <bottom/>
    </border>
    <border>
      <left style="thin"/>
      <right style="thin"/>
      <top/>
      <bottom style="thin"/>
    </border>
    <border>
      <left/>
      <right/>
      <top style="thin"/>
      <bottom style="thin"/>
    </border>
    <border>
      <left style="thin"/>
      <right/>
      <top style="thin"/>
      <bottom style="thin"/>
    </border>
    <border>
      <left style="medium"/>
      <right/>
      <top style="medium"/>
      <bottom style="medium"/>
    </border>
    <border>
      <left/>
      <right style="thin"/>
      <top style="medium"/>
      <bottom style="medium"/>
    </border>
    <border>
      <left style="thin"/>
      <right style="thin"/>
      <top style="medium"/>
      <bottom style="medium"/>
    </border>
    <border>
      <left style="thin"/>
      <right>
        <color indexed="63"/>
      </right>
      <top style="medium"/>
      <bottom style="thin"/>
    </border>
    <border>
      <left/>
      <right style="thin"/>
      <top style="thin"/>
      <bottom style="thin"/>
    </border>
    <border>
      <left>
        <color indexed="63"/>
      </left>
      <right style="thin"/>
      <top style="thin"/>
      <bottom style="medium"/>
    </border>
    <border>
      <left>
        <color indexed="63"/>
      </left>
      <right style="thin"/>
      <top style="medium"/>
      <bottom style="thin"/>
    </border>
    <border>
      <left/>
      <right/>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6" fillId="15" borderId="0" applyNumberFormat="0" applyBorder="0" applyAlignment="0" applyProtection="0"/>
    <xf numFmtId="0" fontId="16" fillId="16" borderId="1" applyNumberFormat="0" applyAlignment="0" applyProtection="0"/>
    <xf numFmtId="0" fontId="5"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14"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7" fillId="17" borderId="6" applyNumberFormat="0" applyAlignment="0" applyProtection="0"/>
    <xf numFmtId="0" fontId="15" fillId="7" borderId="1" applyNumberFormat="0" applyAlignment="0" applyProtection="0"/>
    <xf numFmtId="0" fontId="7" fillId="17" borderId="6" applyNumberFormat="0" applyAlignment="0" applyProtection="0"/>
    <xf numFmtId="0" fontId="13" fillId="0" borderId="7"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0" fillId="0" borderId="0">
      <alignment/>
      <protection/>
    </xf>
    <xf numFmtId="0" fontId="0" fillId="4" borderId="8" applyNumberFormat="0" applyFont="0" applyAlignment="0" applyProtection="0"/>
    <xf numFmtId="0" fontId="17" fillId="16" borderId="9" applyNumberFormat="0" applyAlignment="0" applyProtection="0"/>
    <xf numFmtId="0" fontId="7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6" borderId="0" applyNumberFormat="0" applyBorder="0" applyAlignment="0" applyProtection="0"/>
    <xf numFmtId="0" fontId="73" fillId="18"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5" fillId="0" borderId="2" applyNumberFormat="0" applyFill="0" applyAlignment="0" applyProtection="0"/>
    <xf numFmtId="0" fontId="15" fillId="7" borderId="1" applyNumberFormat="0" applyAlignment="0" applyProtection="0"/>
    <xf numFmtId="0" fontId="16" fillId="16" borderId="1" applyNumberFormat="0" applyAlignment="0" applyProtection="0"/>
    <xf numFmtId="0" fontId="17" fillId="16" borderId="9" applyNumberFormat="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cellStyleXfs>
  <cellXfs count="436">
    <xf numFmtId="0" fontId="0" fillId="0" borderId="0" xfId="0" applyAlignment="1">
      <alignment/>
    </xf>
    <xf numFmtId="0" fontId="20"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0" fillId="0" borderId="0" xfId="0" applyFont="1" applyAlignment="1">
      <alignment wrapText="1"/>
    </xf>
    <xf numFmtId="0" fontId="29" fillId="0" borderId="0" xfId="0" applyFont="1" applyAlignment="1">
      <alignment/>
    </xf>
    <xf numFmtId="0" fontId="30" fillId="0" borderId="10" xfId="0" applyFont="1" applyBorder="1" applyAlignment="1">
      <alignment/>
    </xf>
    <xf numFmtId="0" fontId="30" fillId="0" borderId="11" xfId="0" applyFont="1" applyBorder="1" applyAlignment="1">
      <alignment/>
    </xf>
    <xf numFmtId="4" fontId="30" fillId="0" borderId="12" xfId="0" applyNumberFormat="1" applyFont="1" applyBorder="1" applyAlignment="1">
      <alignment/>
    </xf>
    <xf numFmtId="0" fontId="19" fillId="0" borderId="13" xfId="0" applyFont="1" applyBorder="1" applyAlignment="1">
      <alignment/>
    </xf>
    <xf numFmtId="4" fontId="31" fillId="0" borderId="14" xfId="0" applyNumberFormat="1" applyFont="1" applyBorder="1" applyAlignment="1">
      <alignment/>
    </xf>
    <xf numFmtId="0" fontId="19" fillId="19" borderId="13" xfId="0" applyFont="1" applyFill="1" applyBorder="1" applyAlignment="1">
      <alignment/>
    </xf>
    <xf numFmtId="4" fontId="19" fillId="19" borderId="14" xfId="0" applyNumberFormat="1" applyFont="1" applyFill="1" applyBorder="1" applyAlignment="1">
      <alignment/>
    </xf>
    <xf numFmtId="0" fontId="30" fillId="0" borderId="13" xfId="0" applyFont="1" applyBorder="1" applyAlignment="1">
      <alignment/>
    </xf>
    <xf numFmtId="4" fontId="30" fillId="0" borderId="14" xfId="0" applyNumberFormat="1" applyFont="1" applyBorder="1" applyAlignment="1">
      <alignment/>
    </xf>
    <xf numFmtId="4" fontId="30" fillId="0" borderId="15" xfId="0" applyNumberFormat="1" applyFont="1" applyBorder="1" applyAlignment="1">
      <alignment/>
    </xf>
    <xf numFmtId="0" fontId="19" fillId="0" borderId="16" xfId="0" applyFont="1" applyBorder="1" applyAlignment="1">
      <alignment/>
    </xf>
    <xf numFmtId="4" fontId="31" fillId="0" borderId="17" xfId="0" applyNumberFormat="1" applyFont="1" applyBorder="1" applyAlignment="1">
      <alignment/>
    </xf>
    <xf numFmtId="0" fontId="28" fillId="0" borderId="0" xfId="0" applyFont="1" applyAlignment="1">
      <alignment/>
    </xf>
    <xf numFmtId="0" fontId="20" fillId="0" borderId="16" xfId="0" applyFont="1" applyBorder="1" applyAlignment="1">
      <alignment horizontal="center" vertical="center" wrapText="1"/>
    </xf>
    <xf numFmtId="0" fontId="34" fillId="0" borderId="0" xfId="0" applyFont="1" applyAlignment="1">
      <alignment/>
    </xf>
    <xf numFmtId="0" fontId="20" fillId="0" borderId="13" xfId="0" applyFont="1" applyBorder="1" applyAlignment="1">
      <alignment horizontal="center" vertical="center" wrapText="1"/>
    </xf>
    <xf numFmtId="0" fontId="20" fillId="0" borderId="18" xfId="0" applyFont="1" applyBorder="1" applyAlignment="1">
      <alignment horizontal="center" vertical="center" wrapText="1"/>
    </xf>
    <xf numFmtId="0" fontId="28" fillId="0" borderId="19" xfId="0" applyFont="1" applyBorder="1" applyAlignment="1">
      <alignment horizontal="center" vertical="center" wrapText="1"/>
    </xf>
    <xf numFmtId="4" fontId="28" fillId="0" borderId="17" xfId="0" applyNumberFormat="1" applyFont="1" applyBorder="1" applyAlignment="1">
      <alignment horizontal="center" vertical="center" wrapText="1"/>
    </xf>
    <xf numFmtId="0" fontId="20" fillId="0" borderId="0" xfId="0" applyFont="1" applyBorder="1" applyAlignment="1">
      <alignment horizontal="center" vertical="center" wrapText="1"/>
    </xf>
    <xf numFmtId="0" fontId="28" fillId="0" borderId="0" xfId="0" applyFont="1" applyBorder="1" applyAlignment="1">
      <alignment horizontal="center" vertical="center" wrapText="1"/>
    </xf>
    <xf numFmtId="4" fontId="28" fillId="0" borderId="0" xfId="0" applyNumberFormat="1" applyFont="1" applyBorder="1" applyAlignment="1">
      <alignment horizontal="center" vertical="center" wrapText="1"/>
    </xf>
    <xf numFmtId="0" fontId="35" fillId="0" borderId="0" xfId="0" applyFont="1" applyAlignment="1">
      <alignment/>
    </xf>
    <xf numFmtId="0" fontId="36" fillId="0" borderId="20" xfId="0" applyFont="1" applyBorder="1" applyAlignment="1">
      <alignment/>
    </xf>
    <xf numFmtId="4" fontId="36" fillId="0" borderId="20" xfId="0" applyNumberFormat="1" applyFont="1" applyBorder="1" applyAlignment="1">
      <alignment/>
    </xf>
    <xf numFmtId="0" fontId="21" fillId="0" borderId="0" xfId="0" applyFont="1" applyAlignment="1">
      <alignment horizontal="right"/>
    </xf>
    <xf numFmtId="0" fontId="20" fillId="0" borderId="20" xfId="0" applyFont="1" applyBorder="1" applyAlignment="1">
      <alignment horizontal="center" vertical="center" wrapText="1"/>
    </xf>
    <xf numFmtId="0" fontId="20" fillId="0" borderId="20" xfId="0" applyFont="1" applyFill="1" applyBorder="1" applyAlignment="1">
      <alignment horizontal="center" vertical="center" wrapText="1"/>
    </xf>
    <xf numFmtId="0" fontId="24" fillId="0" borderId="20" xfId="0" applyFont="1" applyBorder="1" applyAlignment="1">
      <alignment horizontal="center" vertical="center" wrapText="1"/>
    </xf>
    <xf numFmtId="0" fontId="24" fillId="19" borderId="10" xfId="0" applyFont="1" applyFill="1" applyBorder="1" applyAlignment="1">
      <alignment horizontal="center"/>
    </xf>
    <xf numFmtId="0" fontId="24" fillId="19" borderId="21" xfId="0" applyFont="1" applyFill="1" applyBorder="1" applyAlignment="1">
      <alignment horizontal="center"/>
    </xf>
    <xf numFmtId="0" fontId="24" fillId="19" borderId="22" xfId="0" applyFont="1" applyFill="1" applyBorder="1" applyAlignment="1">
      <alignment horizontal="center"/>
    </xf>
    <xf numFmtId="0" fontId="20" fillId="0" borderId="20" xfId="0" applyFont="1" applyBorder="1" applyAlignment="1">
      <alignment wrapText="1"/>
    </xf>
    <xf numFmtId="4" fontId="20" fillId="0" borderId="20" xfId="0" applyNumberFormat="1" applyFont="1" applyBorder="1" applyAlignment="1">
      <alignment wrapText="1"/>
    </xf>
    <xf numFmtId="0" fontId="25" fillId="0" borderId="0" xfId="0" applyFont="1" applyAlignment="1">
      <alignment wrapText="1"/>
    </xf>
    <xf numFmtId="0" fontId="24" fillId="0" borderId="0" xfId="0" applyFont="1" applyFill="1" applyBorder="1" applyAlignment="1">
      <alignment horizontal="center" wrapText="1"/>
    </xf>
    <xf numFmtId="0" fontId="24" fillId="0" borderId="0" xfId="0" applyFont="1" applyFill="1" applyBorder="1" applyAlignment="1">
      <alignment wrapText="1"/>
    </xf>
    <xf numFmtId="0" fontId="20" fillId="0" borderId="0" xfId="0" applyFont="1" applyBorder="1" applyAlignment="1">
      <alignment wrapText="1"/>
    </xf>
    <xf numFmtId="2" fontId="27" fillId="0" borderId="0" xfId="0" applyNumberFormat="1" applyFont="1" applyBorder="1" applyAlignment="1">
      <alignment wrapText="1"/>
    </xf>
    <xf numFmtId="2" fontId="24" fillId="0" borderId="0" xfId="0" applyNumberFormat="1" applyFont="1" applyBorder="1" applyAlignment="1">
      <alignment wrapText="1"/>
    </xf>
    <xf numFmtId="2" fontId="20" fillId="0" borderId="0" xfId="0" applyNumberFormat="1" applyFont="1" applyBorder="1" applyAlignment="1">
      <alignment wrapText="1"/>
    </xf>
    <xf numFmtId="0" fontId="28" fillId="0" borderId="0" xfId="0" applyFont="1" applyAlignment="1">
      <alignment/>
    </xf>
    <xf numFmtId="0" fontId="24" fillId="0" borderId="0" xfId="0" applyFont="1" applyAlignment="1">
      <alignment wrapText="1"/>
    </xf>
    <xf numFmtId="0" fontId="38" fillId="0" borderId="0" xfId="0" applyFont="1" applyBorder="1" applyAlignment="1">
      <alignment horizontal="right" wrapText="1"/>
    </xf>
    <xf numFmtId="0" fontId="20" fillId="0" borderId="20" xfId="0" applyFont="1" applyBorder="1" applyAlignment="1">
      <alignment horizontal="center" wrapText="1"/>
    </xf>
    <xf numFmtId="2" fontId="20" fillId="0" borderId="20" xfId="0" applyNumberFormat="1" applyFont="1" applyBorder="1" applyAlignment="1">
      <alignment wrapText="1"/>
    </xf>
    <xf numFmtId="2" fontId="32" fillId="0" borderId="0" xfId="0" applyNumberFormat="1" applyFont="1" applyBorder="1" applyAlignment="1">
      <alignment wrapText="1"/>
    </xf>
    <xf numFmtId="2" fontId="39" fillId="0" borderId="0" xfId="0" applyNumberFormat="1" applyFont="1" applyBorder="1" applyAlignment="1">
      <alignment wrapText="1"/>
    </xf>
    <xf numFmtId="49" fontId="20" fillId="0" borderId="20" xfId="0" applyNumberFormat="1" applyFont="1" applyBorder="1" applyAlignment="1">
      <alignment wrapText="1"/>
    </xf>
    <xf numFmtId="0" fontId="20" fillId="0" borderId="20" xfId="0" applyFont="1" applyFill="1" applyBorder="1" applyAlignment="1">
      <alignment horizontal="center" wrapText="1"/>
    </xf>
    <xf numFmtId="0" fontId="20" fillId="0" borderId="20" xfId="0" applyFont="1" applyFill="1" applyBorder="1" applyAlignment="1">
      <alignment wrapText="1"/>
    </xf>
    <xf numFmtId="49" fontId="20" fillId="0" borderId="20" xfId="0" applyNumberFormat="1" applyFont="1" applyBorder="1" applyAlignment="1">
      <alignment wrapText="1" shrinkToFit="1"/>
    </xf>
    <xf numFmtId="4" fontId="20" fillId="0" borderId="20" xfId="0" applyNumberFormat="1" applyFont="1" applyBorder="1" applyAlignment="1">
      <alignment horizontal="right" wrapText="1"/>
    </xf>
    <xf numFmtId="0" fontId="23" fillId="0" borderId="0" xfId="0" applyFont="1" applyAlignment="1">
      <alignment wrapText="1"/>
    </xf>
    <xf numFmtId="4" fontId="20" fillId="0" borderId="20" xfId="0" applyNumberFormat="1" applyFont="1" applyFill="1" applyBorder="1" applyAlignment="1">
      <alignment horizontal="right" wrapText="1"/>
    </xf>
    <xf numFmtId="49" fontId="20" fillId="0" borderId="20" xfId="0" applyNumberFormat="1" applyFont="1" applyBorder="1" applyAlignment="1">
      <alignment vertical="center" wrapText="1"/>
    </xf>
    <xf numFmtId="0" fontId="20" fillId="0" borderId="0" xfId="0" applyFont="1" applyAlignment="1">
      <alignment vertical="center" wrapText="1"/>
    </xf>
    <xf numFmtId="2" fontId="24" fillId="0" borderId="0" xfId="0" applyNumberFormat="1" applyFont="1" applyFill="1" applyBorder="1" applyAlignment="1">
      <alignment wrapText="1"/>
    </xf>
    <xf numFmtId="0" fontId="25" fillId="0" borderId="0" xfId="0" applyFont="1" applyFill="1" applyAlignment="1">
      <alignment wrapText="1"/>
    </xf>
    <xf numFmtId="0" fontId="20" fillId="0" borderId="20" xfId="0" applyNumberFormat="1" applyFont="1" applyFill="1" applyBorder="1" applyAlignment="1">
      <alignment horizontal="center" vertical="center" wrapText="1"/>
    </xf>
    <xf numFmtId="4" fontId="20" fillId="0" borderId="14" xfId="0" applyNumberFormat="1" applyFont="1" applyBorder="1" applyAlignment="1">
      <alignment horizontal="center" vertical="center" wrapText="1"/>
    </xf>
    <xf numFmtId="0" fontId="20" fillId="0" borderId="23" xfId="0" applyFont="1" applyBorder="1" applyAlignment="1">
      <alignment horizontal="center" vertical="center" wrapText="1"/>
    </xf>
    <xf numFmtId="4" fontId="20" fillId="0" borderId="15" xfId="0" applyNumberFormat="1" applyFont="1" applyBorder="1" applyAlignment="1">
      <alignment horizontal="center" vertical="center" wrapText="1"/>
    </xf>
    <xf numFmtId="0" fontId="20" fillId="0" borderId="0" xfId="0" applyFont="1" applyAlignment="1">
      <alignment horizontal="left"/>
    </xf>
    <xf numFmtId="0" fontId="20" fillId="0" borderId="0" xfId="0" applyFont="1" applyAlignment="1">
      <alignment horizontal="right"/>
    </xf>
    <xf numFmtId="0" fontId="38" fillId="0" borderId="0" xfId="0" applyFont="1" applyAlignment="1">
      <alignment/>
    </xf>
    <xf numFmtId="0" fontId="20" fillId="0" borderId="0" xfId="0" applyFont="1" applyFill="1" applyAlignment="1">
      <alignment wrapText="1"/>
    </xf>
    <xf numFmtId="1" fontId="23" fillId="0" borderId="0" xfId="0" applyNumberFormat="1" applyFont="1" applyFill="1" applyBorder="1" applyAlignment="1">
      <alignment vertical="center" wrapText="1"/>
    </xf>
    <xf numFmtId="0" fontId="23" fillId="0" borderId="0" xfId="0" applyFont="1" applyBorder="1" applyAlignment="1">
      <alignment vertical="center" wrapText="1"/>
    </xf>
    <xf numFmtId="0" fontId="23" fillId="0" borderId="0" xfId="0" applyFont="1" applyAlignment="1">
      <alignment vertical="center" wrapText="1"/>
    </xf>
    <xf numFmtId="0" fontId="26" fillId="0" borderId="20" xfId="0" applyFont="1" applyBorder="1" applyAlignment="1">
      <alignment horizontal="center" vertical="center" wrapText="1"/>
    </xf>
    <xf numFmtId="0" fontId="40" fillId="0" borderId="0" xfId="0" applyFont="1" applyAlignment="1">
      <alignment wrapText="1"/>
    </xf>
    <xf numFmtId="0" fontId="20" fillId="20" borderId="20" xfId="0" applyFont="1" applyFill="1" applyBorder="1" applyAlignment="1">
      <alignment horizontal="center" wrapText="1"/>
    </xf>
    <xf numFmtId="0" fontId="24" fillId="20" borderId="20" xfId="0" applyFont="1" applyFill="1" applyBorder="1" applyAlignment="1">
      <alignment wrapText="1"/>
    </xf>
    <xf numFmtId="2" fontId="24" fillId="20" borderId="20" xfId="0" applyNumberFormat="1" applyFont="1" applyFill="1" applyBorder="1" applyAlignment="1">
      <alignment wrapText="1"/>
    </xf>
    <xf numFmtId="4" fontId="24" fillId="20" borderId="20" xfId="0" applyNumberFormat="1" applyFont="1" applyFill="1" applyBorder="1" applyAlignment="1">
      <alignment wrapText="1"/>
    </xf>
    <xf numFmtId="0" fontId="24" fillId="20" borderId="20" xfId="0" applyFont="1" applyFill="1" applyBorder="1" applyAlignment="1">
      <alignment horizontal="center" wrapText="1"/>
    </xf>
    <xf numFmtId="0" fontId="20" fillId="20" borderId="20" xfId="0" applyFont="1" applyFill="1" applyBorder="1" applyAlignment="1">
      <alignment wrapText="1"/>
    </xf>
    <xf numFmtId="4" fontId="24" fillId="20" borderId="20" xfId="0" applyNumberFormat="1" applyFont="1" applyFill="1" applyBorder="1" applyAlignment="1">
      <alignment horizontal="right" wrapText="1"/>
    </xf>
    <xf numFmtId="0" fontId="24" fillId="20" borderId="20" xfId="0" applyFont="1" applyFill="1" applyBorder="1" applyAlignment="1">
      <alignment horizontal="left" wrapText="1"/>
    </xf>
    <xf numFmtId="0" fontId="20" fillId="0" borderId="0" xfId="0" applyFont="1" applyAlignment="1">
      <alignment/>
    </xf>
    <xf numFmtId="0" fontId="33" fillId="0" borderId="0" xfId="0" applyFont="1" applyAlignment="1">
      <alignment/>
    </xf>
    <xf numFmtId="0" fontId="33" fillId="0" borderId="0" xfId="0" applyFont="1" applyAlignment="1">
      <alignment/>
    </xf>
    <xf numFmtId="0" fontId="20" fillId="0" borderId="0" xfId="0" applyFont="1" applyAlignment="1">
      <alignment/>
    </xf>
    <xf numFmtId="0" fontId="20" fillId="19" borderId="1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0" xfId="0" applyFont="1" applyBorder="1" applyAlignment="1">
      <alignment horizontal="center" vertical="center" wrapText="1"/>
    </xf>
    <xf numFmtId="4" fontId="20" fillId="0" borderId="20" xfId="0" applyNumberFormat="1" applyFont="1" applyBorder="1" applyAlignment="1">
      <alignment horizontal="center" vertical="center" wrapText="1"/>
    </xf>
    <xf numFmtId="4" fontId="20" fillId="0" borderId="20" xfId="0" applyNumberFormat="1" applyFont="1" applyFill="1" applyBorder="1" applyAlignment="1">
      <alignment vertical="center" wrapText="1"/>
    </xf>
    <xf numFmtId="4" fontId="20" fillId="0" borderId="20" xfId="0" applyNumberFormat="1" applyFont="1" applyFill="1" applyBorder="1" applyAlignment="1">
      <alignment horizontal="center" vertical="center" wrapText="1"/>
    </xf>
    <xf numFmtId="0" fontId="20" fillId="0" borderId="0" xfId="0" applyFont="1" applyFill="1" applyAlignment="1">
      <alignment/>
    </xf>
    <xf numFmtId="0" fontId="25" fillId="0" borderId="0" xfId="0" applyFont="1" applyAlignment="1">
      <alignment wrapText="1"/>
    </xf>
    <xf numFmtId="0" fontId="25" fillId="0" borderId="0" xfId="0" applyFont="1" applyFill="1" applyAlignment="1">
      <alignment/>
    </xf>
    <xf numFmtId="2" fontId="20" fillId="0" borderId="20" xfId="0" applyNumberFormat="1" applyFont="1" applyFill="1" applyBorder="1" applyAlignment="1">
      <alignment vertical="center" wrapText="1"/>
    </xf>
    <xf numFmtId="0" fontId="20" fillId="19" borderId="19" xfId="0" applyFont="1" applyFill="1" applyBorder="1" applyAlignment="1">
      <alignment horizontal="center" vertical="center" wrapText="1"/>
    </xf>
    <xf numFmtId="4" fontId="24" fillId="19" borderId="19" xfId="0" applyNumberFormat="1" applyFont="1" applyFill="1" applyBorder="1" applyAlignment="1">
      <alignment horizontal="center" vertical="center" wrapText="1"/>
    </xf>
    <xf numFmtId="0" fontId="24" fillId="0" borderId="0" xfId="0" applyFont="1" applyFill="1" applyBorder="1" applyAlignment="1">
      <alignment wrapText="1"/>
    </xf>
    <xf numFmtId="0" fontId="24" fillId="0" borderId="0" xfId="0" applyFont="1" applyFill="1" applyBorder="1" applyAlignment="1">
      <alignment horizontal="center" wrapText="1"/>
    </xf>
    <xf numFmtId="4" fontId="41" fillId="0" borderId="0" xfId="0" applyNumberFormat="1" applyFont="1" applyFill="1" applyBorder="1" applyAlignment="1">
      <alignment horizontal="center" wrapText="1"/>
    </xf>
    <xf numFmtId="4" fontId="24" fillId="0" borderId="0" xfId="0" applyNumberFormat="1" applyFont="1" applyFill="1" applyBorder="1" applyAlignment="1">
      <alignment wrapText="1"/>
    </xf>
    <xf numFmtId="0" fontId="20" fillId="0" borderId="0" xfId="0" applyFont="1" applyFill="1" applyBorder="1" applyAlignment="1">
      <alignment wrapText="1"/>
    </xf>
    <xf numFmtId="0" fontId="20"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applyNumberFormat="1" applyFont="1" applyBorder="1" applyAlignment="1">
      <alignment horizontal="center" vertical="center" wrapText="1"/>
    </xf>
    <xf numFmtId="4" fontId="20" fillId="0" borderId="0" xfId="0" applyNumberFormat="1" applyFont="1" applyBorder="1" applyAlignment="1">
      <alignment horizontal="center" vertical="center" wrapText="1"/>
    </xf>
    <xf numFmtId="4" fontId="20" fillId="0" borderId="0" xfId="0" applyNumberFormat="1" applyFont="1" applyBorder="1" applyAlignment="1">
      <alignment horizontal="left" vertical="center" wrapText="1"/>
    </xf>
    <xf numFmtId="4" fontId="20" fillId="0" borderId="0" xfId="0" applyNumberFormat="1" applyFont="1" applyBorder="1" applyAlignment="1">
      <alignment horizontal="right" vertical="center" wrapText="1"/>
    </xf>
    <xf numFmtId="4" fontId="20" fillId="0" borderId="0" xfId="0" applyNumberFormat="1" applyFont="1" applyBorder="1" applyAlignment="1">
      <alignment wrapText="1"/>
    </xf>
    <xf numFmtId="4" fontId="20" fillId="0" borderId="0" xfId="0" applyNumberFormat="1" applyFont="1" applyFill="1" applyBorder="1" applyAlignment="1">
      <alignment horizontal="center" vertical="center" wrapText="1"/>
    </xf>
    <xf numFmtId="0" fontId="20" fillId="0" borderId="0" xfId="0" applyNumberFormat="1" applyFont="1" applyBorder="1" applyAlignment="1">
      <alignment horizontal="center" wrapText="1"/>
    </xf>
    <xf numFmtId="0" fontId="20" fillId="0" borderId="0" xfId="0" applyFont="1" applyBorder="1" applyAlignment="1">
      <alignment horizontal="left" vertical="center" wrapText="1"/>
    </xf>
    <xf numFmtId="4" fontId="24" fillId="0" borderId="0" xfId="0" applyNumberFormat="1" applyFont="1" applyFill="1" applyBorder="1" applyAlignment="1">
      <alignment horizontal="right" vertical="center" wrapText="1"/>
    </xf>
    <xf numFmtId="0" fontId="24"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left" vertical="center" wrapText="1"/>
    </xf>
    <xf numFmtId="4" fontId="20" fillId="0" borderId="0" xfId="0" applyNumberFormat="1" applyFont="1" applyFill="1" applyBorder="1" applyAlignment="1">
      <alignment horizontal="right" vertical="center" wrapText="1"/>
    </xf>
    <xf numFmtId="4" fontId="24" fillId="0" borderId="0" xfId="0" applyNumberFormat="1" applyFont="1" applyFill="1" applyBorder="1" applyAlignment="1">
      <alignment horizontal="center" vertical="center" wrapText="1"/>
    </xf>
    <xf numFmtId="0" fontId="24" fillId="7" borderId="20" xfId="0" applyFont="1" applyFill="1" applyBorder="1" applyAlignment="1">
      <alignment horizontal="center" wrapText="1"/>
    </xf>
    <xf numFmtId="0" fontId="24" fillId="7" borderId="20" xfId="0" applyFont="1" applyFill="1" applyBorder="1" applyAlignment="1">
      <alignment wrapText="1"/>
    </xf>
    <xf numFmtId="2" fontId="24" fillId="7" borderId="20" xfId="0" applyNumberFormat="1" applyFont="1" applyFill="1" applyBorder="1" applyAlignment="1">
      <alignment wrapText="1"/>
    </xf>
    <xf numFmtId="4" fontId="24" fillId="7" borderId="20" xfId="0" applyNumberFormat="1" applyFont="1" applyFill="1" applyBorder="1" applyAlignment="1">
      <alignment horizontal="right" wrapText="1"/>
    </xf>
    <xf numFmtId="0" fontId="20" fillId="7" borderId="20" xfId="0" applyFont="1" applyFill="1" applyBorder="1" applyAlignment="1">
      <alignment horizontal="center" vertical="center" wrapText="1"/>
    </xf>
    <xf numFmtId="0" fontId="24" fillId="7" borderId="20" xfId="0" applyFont="1" applyFill="1" applyBorder="1" applyAlignment="1">
      <alignment horizontal="center" vertical="center" wrapText="1"/>
    </xf>
    <xf numFmtId="4" fontId="20" fillId="0" borderId="0" xfId="0" applyNumberFormat="1" applyFont="1" applyAlignment="1">
      <alignment/>
    </xf>
    <xf numFmtId="0" fontId="24" fillId="0" borderId="20" xfId="0" applyFont="1" applyBorder="1" applyAlignment="1">
      <alignment wrapText="1"/>
    </xf>
    <xf numFmtId="4" fontId="24" fillId="0" borderId="20" xfId="0" applyNumberFormat="1" applyFont="1" applyBorder="1" applyAlignment="1">
      <alignment wrapText="1"/>
    </xf>
    <xf numFmtId="0" fontId="20" fillId="0" borderId="0" xfId="0" applyFont="1" applyAlignment="1">
      <alignment/>
    </xf>
    <xf numFmtId="0" fontId="20" fillId="0" borderId="0" xfId="0" applyFont="1" applyAlignment="1">
      <alignment horizontal="center" vertical="center"/>
    </xf>
    <xf numFmtId="0" fontId="25" fillId="0" borderId="0" xfId="0" applyFont="1" applyAlignment="1">
      <alignment/>
    </xf>
    <xf numFmtId="9" fontId="33" fillId="0" borderId="0" xfId="87" applyFont="1" applyAlignment="1">
      <alignment/>
    </xf>
    <xf numFmtId="0" fontId="24" fillId="19" borderId="20" xfId="0" applyFont="1" applyFill="1" applyBorder="1" applyAlignment="1">
      <alignment horizontal="center" vertical="center"/>
    </xf>
    <xf numFmtId="0" fontId="24" fillId="19" borderId="20" xfId="0" applyFont="1" applyFill="1" applyBorder="1" applyAlignment="1">
      <alignment horizontal="center"/>
    </xf>
    <xf numFmtId="4" fontId="24" fillId="19" borderId="20" xfId="0" applyNumberFormat="1" applyFont="1" applyFill="1" applyBorder="1" applyAlignment="1">
      <alignment horizontal="center" vertical="center"/>
    </xf>
    <xf numFmtId="4" fontId="25" fillId="0" borderId="0" xfId="0" applyNumberFormat="1" applyFont="1" applyAlignment="1">
      <alignment/>
    </xf>
    <xf numFmtId="0" fontId="20" fillId="0" borderId="20" xfId="0" applyFont="1" applyFill="1" applyBorder="1" applyAlignment="1">
      <alignment horizontal="center" vertical="center" wrapText="1"/>
    </xf>
    <xf numFmtId="4" fontId="20" fillId="0" borderId="20" xfId="0" applyNumberFormat="1" applyFont="1" applyFill="1" applyBorder="1" applyAlignment="1">
      <alignment horizontal="center" vertical="center" wrapText="1"/>
    </xf>
    <xf numFmtId="0" fontId="25" fillId="0" borderId="0" xfId="0" applyFont="1" applyFill="1" applyAlignment="1">
      <alignment/>
    </xf>
    <xf numFmtId="0" fontId="20" fillId="0" borderId="0" xfId="0" applyFont="1" applyFill="1" applyAlignment="1">
      <alignment/>
    </xf>
    <xf numFmtId="0" fontId="20" fillId="0" borderId="0" xfId="0" applyNumberFormat="1" applyFont="1" applyAlignment="1">
      <alignment horizontal="center" vertical="center" wrapText="1"/>
    </xf>
    <xf numFmtId="0" fontId="20" fillId="0" borderId="0" xfId="0" applyFont="1" applyFill="1" applyAlignment="1">
      <alignment horizontal="center" vertical="center" wrapText="1"/>
    </xf>
    <xf numFmtId="4" fontId="20" fillId="0" borderId="0" xfId="0" applyNumberFormat="1" applyFont="1" applyAlignment="1">
      <alignment horizontal="center" vertical="center" wrapText="1"/>
    </xf>
    <xf numFmtId="0" fontId="20" fillId="0" borderId="0" xfId="0" applyFont="1" applyAlignment="1">
      <alignment horizontal="center" vertical="center" wrapText="1"/>
    </xf>
    <xf numFmtId="0" fontId="20" fillId="16" borderId="20" xfId="0" applyNumberFormat="1" applyFont="1" applyFill="1" applyBorder="1" applyAlignment="1">
      <alignment horizontal="center" vertical="center" wrapText="1"/>
    </xf>
    <xf numFmtId="4" fontId="20" fillId="16" borderId="20" xfId="0" applyNumberFormat="1" applyFont="1" applyFill="1" applyBorder="1" applyAlignment="1">
      <alignment horizontal="center" vertical="center" wrapText="1"/>
    </xf>
    <xf numFmtId="0" fontId="25" fillId="0" borderId="24" xfId="0" applyFont="1" applyBorder="1" applyAlignment="1">
      <alignment wrapText="1"/>
    </xf>
    <xf numFmtId="0" fontId="20"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4" fontId="20" fillId="0" borderId="0" xfId="0" applyNumberFormat="1" applyFont="1" applyBorder="1" applyAlignment="1">
      <alignment horizontal="center" vertical="center" wrapText="1"/>
    </xf>
    <xf numFmtId="0" fontId="25" fillId="0" borderId="0" xfId="0" applyFont="1" applyBorder="1" applyAlignment="1">
      <alignment/>
    </xf>
    <xf numFmtId="0" fontId="24" fillId="19" borderId="25" xfId="0" applyFont="1" applyFill="1" applyBorder="1" applyAlignment="1">
      <alignment horizontal="center"/>
    </xf>
    <xf numFmtId="0" fontId="24" fillId="19" borderId="25" xfId="0" applyFont="1" applyFill="1" applyBorder="1" applyAlignment="1">
      <alignment horizontal="center" vertical="center"/>
    </xf>
    <xf numFmtId="4" fontId="24" fillId="19" borderId="25" xfId="0" applyNumberFormat="1" applyFont="1" applyFill="1" applyBorder="1" applyAlignment="1">
      <alignment horizontal="center" vertical="center"/>
    </xf>
    <xf numFmtId="4" fontId="20" fillId="16" borderId="0" xfId="0" applyNumberFormat="1" applyFont="1" applyFill="1" applyBorder="1" applyAlignment="1">
      <alignment horizontal="center" vertical="center" wrapText="1"/>
    </xf>
    <xf numFmtId="0" fontId="24" fillId="16" borderId="20" xfId="0" applyFont="1" applyFill="1" applyBorder="1" applyAlignment="1">
      <alignment horizontal="center" vertical="center" wrapText="1"/>
    </xf>
    <xf numFmtId="4" fontId="20" fillId="0" borderId="20" xfId="0" applyNumberFormat="1" applyFont="1" applyBorder="1" applyAlignment="1">
      <alignment horizontal="center" vertical="center" wrapText="1"/>
    </xf>
    <xf numFmtId="0" fontId="24" fillId="0" borderId="20" xfId="0" applyFont="1" applyFill="1" applyBorder="1" applyAlignment="1">
      <alignment horizontal="center" vertical="center" wrapText="1"/>
    </xf>
    <xf numFmtId="0" fontId="20" fillId="0" borderId="26" xfId="0" applyFont="1" applyBorder="1" applyAlignment="1">
      <alignment horizontal="center" vertical="center" wrapText="1"/>
    </xf>
    <xf numFmtId="0" fontId="24" fillId="0" borderId="20" xfId="0" applyFont="1" applyFill="1" applyBorder="1" applyAlignment="1">
      <alignment horizontal="center"/>
    </xf>
    <xf numFmtId="4" fontId="20" fillId="0" borderId="20" xfId="0" applyNumberFormat="1" applyFont="1" applyFill="1" applyBorder="1" applyAlignment="1">
      <alignment horizontal="center" vertical="center"/>
    </xf>
    <xf numFmtId="4" fontId="25" fillId="0" borderId="0" xfId="0" applyNumberFormat="1" applyFont="1" applyFill="1" applyAlignment="1">
      <alignment/>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4" fontId="20" fillId="0" borderId="0" xfId="0" applyNumberFormat="1" applyFont="1" applyFill="1" applyBorder="1" applyAlignment="1">
      <alignment horizontal="center" vertical="center"/>
    </xf>
    <xf numFmtId="4" fontId="25" fillId="0" borderId="0" xfId="0" applyNumberFormat="1" applyFont="1" applyFill="1" applyBorder="1" applyAlignment="1">
      <alignment/>
    </xf>
    <xf numFmtId="0" fontId="20" fillId="0" borderId="0" xfId="0" applyFont="1" applyFill="1" applyBorder="1" applyAlignment="1">
      <alignment/>
    </xf>
    <xf numFmtId="0" fontId="24" fillId="16" borderId="20" xfId="0" applyNumberFormat="1" applyFont="1" applyFill="1" applyBorder="1" applyAlignment="1">
      <alignment horizontal="center" vertical="center" wrapText="1"/>
    </xf>
    <xf numFmtId="4" fontId="20" fillId="16" borderId="20" xfId="0" applyNumberFormat="1" applyFont="1" applyFill="1" applyBorder="1" applyAlignment="1">
      <alignment horizontal="center" vertical="center" wrapText="1"/>
    </xf>
    <xf numFmtId="0" fontId="25" fillId="0" borderId="0" xfId="0" applyFont="1" applyAlignment="1">
      <alignment wrapText="1"/>
    </xf>
    <xf numFmtId="0" fontId="20" fillId="0" borderId="0" xfId="0" applyFont="1" applyAlignment="1">
      <alignment wrapText="1"/>
    </xf>
    <xf numFmtId="0" fontId="24" fillId="16" borderId="0" xfId="0" applyNumberFormat="1" applyFont="1" applyFill="1" applyBorder="1" applyAlignment="1">
      <alignment horizontal="center" vertical="center" wrapText="1"/>
    </xf>
    <xf numFmtId="164" fontId="20" fillId="16" borderId="0" xfId="73" applyFont="1" applyFill="1" applyBorder="1" applyAlignment="1">
      <alignment horizontal="center" vertical="center" wrapText="1"/>
    </xf>
    <xf numFmtId="4" fontId="20" fillId="16" borderId="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wrapText="1"/>
    </xf>
    <xf numFmtId="4" fontId="25" fillId="0" borderId="0" xfId="0" applyNumberFormat="1" applyFont="1" applyFill="1" applyBorder="1" applyAlignment="1">
      <alignment wrapText="1"/>
    </xf>
    <xf numFmtId="0" fontId="20" fillId="0" borderId="20" xfId="0" applyFont="1" applyBorder="1" applyAlignment="1">
      <alignment horizontal="center" vertical="center" wrapText="1"/>
    </xf>
    <xf numFmtId="0" fontId="20" fillId="0" borderId="20" xfId="0" applyFont="1" applyFill="1" applyBorder="1" applyAlignment="1">
      <alignment horizontal="center"/>
    </xf>
    <xf numFmtId="4" fontId="20" fillId="16" borderId="0" xfId="0" applyNumberFormat="1" applyFont="1" applyFill="1" applyBorder="1" applyAlignment="1">
      <alignment/>
    </xf>
    <xf numFmtId="0" fontId="24" fillId="0" borderId="20" xfId="0" applyFont="1" applyBorder="1" applyAlignment="1">
      <alignment horizontal="center" vertical="center" wrapText="1"/>
    </xf>
    <xf numFmtId="0" fontId="42" fillId="0" borderId="0" xfId="0" applyFont="1" applyBorder="1" applyAlignment="1">
      <alignment horizontal="center" vertical="center" wrapText="1"/>
    </xf>
    <xf numFmtId="4" fontId="42" fillId="0" borderId="0" xfId="0" applyNumberFormat="1" applyFont="1" applyBorder="1" applyAlignment="1">
      <alignment horizontal="center" vertical="center" wrapText="1"/>
    </xf>
    <xf numFmtId="0" fontId="42" fillId="0" borderId="0" xfId="0" applyFont="1" applyAlignment="1">
      <alignment/>
    </xf>
    <xf numFmtId="4" fontId="20" fillId="0" borderId="0" xfId="0" applyNumberFormat="1" applyFont="1" applyAlignment="1">
      <alignment horizontal="center" vertical="center"/>
    </xf>
    <xf numFmtId="0" fontId="42" fillId="0" borderId="0" xfId="0" applyFont="1" applyAlignment="1">
      <alignment horizontal="center" vertical="center" wrapText="1"/>
    </xf>
    <xf numFmtId="4" fontId="42" fillId="0" borderId="0" xfId="0" applyNumberFormat="1" applyFont="1" applyAlignment="1">
      <alignment horizontal="center" vertical="center" wrapText="1"/>
    </xf>
    <xf numFmtId="0" fontId="43" fillId="0" borderId="0" xfId="0" applyFont="1" applyBorder="1" applyAlignment="1">
      <alignment horizontal="center" vertical="center" wrapText="1"/>
    </xf>
    <xf numFmtId="0" fontId="20" fillId="16" borderId="0" xfId="0" applyNumberFormat="1" applyFont="1" applyFill="1" applyBorder="1" applyAlignment="1">
      <alignment horizontal="center" vertical="center" wrapText="1"/>
    </xf>
    <xf numFmtId="0" fontId="20" fillId="16" borderId="20" xfId="0" applyNumberFormat="1" applyFont="1" applyFill="1" applyBorder="1" applyAlignment="1">
      <alignment horizontal="center" vertical="center" wrapText="1"/>
    </xf>
    <xf numFmtId="0" fontId="20" fillId="16" borderId="0" xfId="0" applyNumberFormat="1" applyFont="1" applyFill="1" applyBorder="1" applyAlignment="1">
      <alignment horizontal="center" vertical="center" wrapText="1"/>
    </xf>
    <xf numFmtId="0" fontId="20" fillId="16" borderId="0" xfId="0" applyFont="1" applyFill="1" applyBorder="1" applyAlignment="1">
      <alignment horizontal="center" vertical="center" wrapText="1"/>
    </xf>
    <xf numFmtId="0" fontId="20" fillId="0" borderId="0" xfId="0" applyFont="1" applyBorder="1" applyAlignment="1">
      <alignment/>
    </xf>
    <xf numFmtId="4" fontId="25" fillId="16" borderId="0" xfId="0" applyNumberFormat="1" applyFont="1" applyFill="1" applyBorder="1" applyAlignment="1">
      <alignment horizontal="center" vertical="center" wrapText="1"/>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wrapText="1"/>
    </xf>
    <xf numFmtId="0" fontId="20" fillId="0" borderId="20"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4" fillId="0" borderId="20"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0" fillId="0" borderId="27" xfId="0" applyFont="1" applyFill="1" applyBorder="1" applyAlignment="1">
      <alignment horizontal="center" vertical="center" wrapText="1"/>
    </xf>
    <xf numFmtId="0" fontId="20" fillId="16" borderId="0" xfId="0"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0" fontId="35" fillId="0" borderId="20" xfId="0" applyNumberFormat="1" applyFont="1" applyBorder="1" applyAlignment="1">
      <alignment horizontal="center" vertical="center" wrapText="1"/>
    </xf>
    <xf numFmtId="4" fontId="20" fillId="0" borderId="0" xfId="0" applyNumberFormat="1" applyFont="1" applyFill="1" applyAlignment="1">
      <alignment horizontal="center" vertical="center" wrapText="1"/>
    </xf>
    <xf numFmtId="0" fontId="44" fillId="0" borderId="0" xfId="0" applyFont="1" applyAlignment="1">
      <alignment/>
    </xf>
    <xf numFmtId="0" fontId="24" fillId="0" borderId="0" xfId="0" applyFont="1" applyAlignment="1">
      <alignment/>
    </xf>
    <xf numFmtId="0" fontId="24" fillId="0" borderId="26" xfId="0" applyFont="1" applyBorder="1" applyAlignment="1">
      <alignment horizontal="center" vertical="center" wrapText="1"/>
    </xf>
    <xf numFmtId="4" fontId="20" fillId="0" borderId="26" xfId="0" applyNumberFormat="1" applyFont="1" applyBorder="1" applyAlignment="1">
      <alignment horizontal="center" vertical="center" wrapText="1"/>
    </xf>
    <xf numFmtId="4" fontId="27" fillId="0" borderId="0" xfId="0" applyNumberFormat="1" applyFont="1" applyAlignment="1">
      <alignment/>
    </xf>
    <xf numFmtId="4" fontId="27" fillId="0" borderId="0" xfId="0" applyNumberFormat="1" applyFont="1" applyFill="1" applyAlignment="1">
      <alignment/>
    </xf>
    <xf numFmtId="0" fontId="24" fillId="0" borderId="0" xfId="0" applyFont="1" applyFill="1" applyAlignment="1">
      <alignment/>
    </xf>
    <xf numFmtId="0" fontId="24" fillId="0" borderId="20" xfId="0" applyFont="1" applyFill="1" applyBorder="1" applyAlignment="1">
      <alignment horizontal="center" vertical="center"/>
    </xf>
    <xf numFmtId="0" fontId="24" fillId="19" borderId="28" xfId="0" applyNumberFormat="1" applyFont="1" applyFill="1" applyBorder="1" applyAlignment="1">
      <alignment horizontal="center" vertical="center" wrapText="1"/>
    </xf>
    <xf numFmtId="0" fontId="24" fillId="19" borderId="29" xfId="0" applyNumberFormat="1" applyFont="1" applyFill="1" applyBorder="1" applyAlignment="1">
      <alignment horizontal="center" vertical="center" wrapText="1"/>
    </xf>
    <xf numFmtId="4" fontId="24" fillId="19" borderId="30" xfId="73" applyNumberFormat="1" applyFont="1" applyFill="1" applyBorder="1" applyAlignment="1">
      <alignment horizontal="center" vertical="center" wrapText="1"/>
    </xf>
    <xf numFmtId="4" fontId="20" fillId="0" borderId="0" xfId="0" applyNumberFormat="1" applyFont="1" applyAlignment="1">
      <alignment/>
    </xf>
    <xf numFmtId="0" fontId="20" fillId="0" borderId="0" xfId="0" applyFont="1" applyFill="1" applyAlignment="1">
      <alignment horizontal="center" vertical="center"/>
    </xf>
    <xf numFmtId="9" fontId="20" fillId="0" borderId="0" xfId="87" applyFont="1" applyAlignment="1">
      <alignment/>
    </xf>
    <xf numFmtId="0" fontId="20" fillId="0" borderId="0" xfId="0" applyFont="1" applyAlignment="1">
      <alignment/>
    </xf>
    <xf numFmtId="0" fontId="47" fillId="0" borderId="0" xfId="0" applyFont="1" applyAlignment="1">
      <alignment/>
    </xf>
    <xf numFmtId="0" fontId="32" fillId="0" borderId="0" xfId="0" applyFont="1" applyAlignment="1">
      <alignment/>
    </xf>
    <xf numFmtId="0" fontId="25" fillId="0" borderId="0" xfId="0" applyFont="1" applyAlignment="1">
      <alignment/>
    </xf>
    <xf numFmtId="0" fontId="48" fillId="0" borderId="0" xfId="0" applyFont="1" applyAlignment="1">
      <alignment/>
    </xf>
    <xf numFmtId="0" fontId="22" fillId="0" borderId="0" xfId="0" applyFont="1" applyAlignment="1">
      <alignment horizontal="center"/>
    </xf>
    <xf numFmtId="0" fontId="49" fillId="0" borderId="0" xfId="68" applyFont="1" applyAlignment="1" applyProtection="1">
      <alignment horizontal="center"/>
      <protection/>
    </xf>
    <xf numFmtId="0" fontId="50" fillId="0" borderId="0" xfId="68" applyFont="1" applyAlignment="1" applyProtection="1">
      <alignment horizontal="center"/>
      <protection/>
    </xf>
    <xf numFmtId="0" fontId="24" fillId="19" borderId="10" xfId="0" applyFont="1" applyFill="1" applyBorder="1" applyAlignment="1">
      <alignment horizontal="center" vertical="center" wrapText="1"/>
    </xf>
    <xf numFmtId="0" fontId="24" fillId="19" borderId="21" xfId="0" applyFont="1" applyFill="1" applyBorder="1" applyAlignment="1">
      <alignment horizontal="center" vertical="center" wrapText="1"/>
    </xf>
    <xf numFmtId="0" fontId="51" fillId="19" borderId="21" xfId="0" applyFont="1" applyFill="1" applyBorder="1" applyAlignment="1">
      <alignment horizontal="center" vertical="center" wrapText="1"/>
    </xf>
    <xf numFmtId="0" fontId="52" fillId="19" borderId="21" xfId="0" applyFont="1" applyFill="1" applyBorder="1" applyAlignment="1">
      <alignment horizontal="center" vertical="center" wrapText="1"/>
    </xf>
    <xf numFmtId="0" fontId="53" fillId="19" borderId="21" xfId="0" applyFont="1" applyFill="1" applyBorder="1" applyAlignment="1">
      <alignment horizontal="center" vertical="center" wrapText="1"/>
    </xf>
    <xf numFmtId="0" fontId="53" fillId="19" borderId="31" xfId="0" applyFont="1" applyFill="1" applyBorder="1" applyAlignment="1">
      <alignment horizontal="center" vertical="center" wrapText="1"/>
    </xf>
    <xf numFmtId="0" fontId="53" fillId="19" borderId="22" xfId="0" applyFont="1" applyFill="1" applyBorder="1" applyAlignment="1">
      <alignment horizontal="center" vertical="center" wrapText="1"/>
    </xf>
    <xf numFmtId="0" fontId="54" fillId="19" borderId="13" xfId="0" applyFont="1" applyFill="1" applyBorder="1" applyAlignment="1">
      <alignment horizontal="center" vertical="center" wrapText="1"/>
    </xf>
    <xf numFmtId="0" fontId="26" fillId="19" borderId="20" xfId="0" applyFont="1" applyFill="1" applyBorder="1" applyAlignment="1">
      <alignment horizontal="center" vertical="center" wrapText="1"/>
    </xf>
    <xf numFmtId="4" fontId="55" fillId="0" borderId="20" xfId="0" applyNumberFormat="1" applyFont="1" applyBorder="1" applyAlignment="1">
      <alignment horizontal="center" vertical="center" wrapText="1"/>
    </xf>
    <xf numFmtId="4" fontId="44" fillId="0" borderId="20" xfId="0" applyNumberFormat="1" applyFont="1" applyBorder="1" applyAlignment="1">
      <alignment horizontal="center" vertical="center" wrapText="1"/>
    </xf>
    <xf numFmtId="4" fontId="56" fillId="0" borderId="20" xfId="0" applyNumberFormat="1" applyFont="1" applyBorder="1" applyAlignment="1">
      <alignment horizontal="center" vertical="center" wrapText="1"/>
    </xf>
    <xf numFmtId="4" fontId="57" fillId="0" borderId="20" xfId="0" applyNumberFormat="1" applyFont="1" applyBorder="1" applyAlignment="1">
      <alignment horizontal="center" vertical="center" wrapText="1"/>
    </xf>
    <xf numFmtId="4" fontId="57" fillId="0" borderId="27" xfId="0" applyNumberFormat="1" applyFont="1" applyBorder="1" applyAlignment="1">
      <alignment horizontal="center" vertical="center" wrapText="1"/>
    </xf>
    <xf numFmtId="4" fontId="57" fillId="0" borderId="14" xfId="0" applyNumberFormat="1" applyFont="1" applyBorder="1" applyAlignment="1">
      <alignment horizontal="center" vertical="center" wrapText="1"/>
    </xf>
    <xf numFmtId="4" fontId="55" fillId="0" borderId="25" xfId="0" applyNumberFormat="1" applyFont="1" applyBorder="1" applyAlignment="1">
      <alignment horizontal="center" vertical="center" wrapText="1"/>
    </xf>
    <xf numFmtId="4" fontId="55" fillId="0" borderId="20" xfId="0" applyNumberFormat="1" applyFont="1" applyBorder="1" applyAlignment="1">
      <alignment horizontal="center" vertical="center"/>
    </xf>
    <xf numFmtId="0" fontId="20" fillId="0" borderId="16" xfId="0" applyFont="1" applyBorder="1" applyAlignment="1">
      <alignment horizontal="center" vertical="center" wrapText="1"/>
    </xf>
    <xf numFmtId="0" fontId="20" fillId="0" borderId="19" xfId="0" applyFont="1" applyBorder="1" applyAlignment="1">
      <alignment horizontal="center" vertical="center" wrapText="1"/>
    </xf>
    <xf numFmtId="4" fontId="51" fillId="0" borderId="19" xfId="0" applyNumberFormat="1" applyFont="1" applyBorder="1" applyAlignment="1">
      <alignment horizontal="center" vertical="center" wrapText="1"/>
    </xf>
    <xf numFmtId="4" fontId="58" fillId="0" borderId="19" xfId="0" applyNumberFormat="1" applyFont="1" applyBorder="1" applyAlignment="1">
      <alignment horizontal="center" vertical="center" wrapText="1"/>
    </xf>
    <xf numFmtId="4" fontId="59" fillId="0" borderId="19" xfId="0" applyNumberFormat="1" applyFont="1" applyBorder="1" applyAlignment="1">
      <alignment horizontal="center" vertical="center" wrapText="1"/>
    </xf>
    <xf numFmtId="4" fontId="60" fillId="0" borderId="19" xfId="0" applyNumberFormat="1" applyFont="1" applyBorder="1" applyAlignment="1">
      <alignment horizontal="center" vertical="center" wrapText="1"/>
    </xf>
    <xf numFmtId="4" fontId="60" fillId="0" borderId="17" xfId="0" applyNumberFormat="1" applyFont="1" applyBorder="1" applyAlignment="1">
      <alignment horizontal="center" vertical="center" wrapText="1"/>
    </xf>
    <xf numFmtId="0" fontId="22" fillId="0" borderId="0" xfId="0" applyFont="1" applyAlignment="1">
      <alignment wrapText="1"/>
    </xf>
    <xf numFmtId="0" fontId="41" fillId="0" borderId="0" xfId="0" applyFont="1" applyAlignment="1">
      <alignment horizontal="center"/>
    </xf>
    <xf numFmtId="0" fontId="24" fillId="0" borderId="0" xfId="0" applyFont="1" applyAlignment="1">
      <alignment/>
    </xf>
    <xf numFmtId="0" fontId="20" fillId="0" borderId="0" xfId="0" applyFont="1" applyAlignment="1">
      <alignment wrapText="1"/>
    </xf>
    <xf numFmtId="0" fontId="38" fillId="0" borderId="0" xfId="0" applyFont="1" applyAlignment="1">
      <alignment horizontal="center"/>
    </xf>
    <xf numFmtId="0" fontId="25" fillId="0" borderId="0" xfId="0" applyFont="1" applyAlignment="1">
      <alignment wrapText="1"/>
    </xf>
    <xf numFmtId="0" fontId="61" fillId="0" borderId="0" xfId="68" applyFont="1" applyAlignment="1" applyProtection="1">
      <alignment horizontal="center"/>
      <protection/>
    </xf>
    <xf numFmtId="0" fontId="25" fillId="0" borderId="0" xfId="0" applyFont="1" applyAlignment="1">
      <alignment horizontal="center"/>
    </xf>
    <xf numFmtId="0" fontId="62" fillId="0" borderId="0" xfId="68" applyFont="1" applyAlignment="1" applyProtection="1">
      <alignment horizontal="center"/>
      <protection/>
    </xf>
    <xf numFmtId="0" fontId="20" fillId="0" borderId="0" xfId="0" applyFont="1" applyAlignment="1">
      <alignment horizontal="center"/>
    </xf>
    <xf numFmtId="0" fontId="62" fillId="0" borderId="0" xfId="0" applyFont="1" applyAlignment="1">
      <alignment/>
    </xf>
    <xf numFmtId="0" fontId="63" fillId="0" borderId="0" xfId="0" applyFont="1" applyAlignment="1">
      <alignment/>
    </xf>
    <xf numFmtId="0" fontId="23" fillId="0" borderId="0" xfId="0" applyFont="1" applyAlignment="1">
      <alignment/>
    </xf>
    <xf numFmtId="0" fontId="24" fillId="0" borderId="0" xfId="0" applyFont="1" applyAlignment="1">
      <alignment/>
    </xf>
    <xf numFmtId="0" fontId="20" fillId="0" borderId="0" xfId="0" applyFont="1" applyBorder="1" applyAlignment="1">
      <alignment/>
    </xf>
    <xf numFmtId="0" fontId="20" fillId="0" borderId="0" xfId="0" applyFont="1" applyBorder="1" applyAlignment="1">
      <alignment horizontal="center" vertical="center" wrapText="1"/>
    </xf>
    <xf numFmtId="0" fontId="20" fillId="0" borderId="0" xfId="0" applyFont="1" applyAlignment="1">
      <alignment/>
    </xf>
    <xf numFmtId="0" fontId="24" fillId="7" borderId="20" xfId="0" applyFont="1" applyFill="1" applyBorder="1" applyAlignment="1">
      <alignment horizontal="center"/>
    </xf>
    <xf numFmtId="0" fontId="24" fillId="7" borderId="20" xfId="0" applyFont="1" applyFill="1" applyBorder="1" applyAlignment="1">
      <alignment horizontal="center" wrapText="1"/>
    </xf>
    <xf numFmtId="0" fontId="24" fillId="7" borderId="20" xfId="0" applyFont="1" applyFill="1" applyBorder="1" applyAlignment="1">
      <alignment horizontal="center" vertical="center"/>
    </xf>
    <xf numFmtId="0" fontId="24" fillId="7" borderId="20"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24" fillId="0" borderId="20" xfId="0" applyFont="1" applyBorder="1" applyAlignment="1">
      <alignment horizontal="left"/>
    </xf>
    <xf numFmtId="0" fontId="20" fillId="0" borderId="20" xfId="0" applyFont="1" applyBorder="1" applyAlignment="1">
      <alignment/>
    </xf>
    <xf numFmtId="0" fontId="20" fillId="0" borderId="20" xfId="0" applyFont="1" applyBorder="1" applyAlignment="1">
      <alignment horizontal="center" vertical="center"/>
    </xf>
    <xf numFmtId="0" fontId="20" fillId="0" borderId="20" xfId="0" applyFont="1" applyBorder="1" applyAlignment="1">
      <alignment vertical="center" wrapText="1"/>
    </xf>
    <xf numFmtId="4" fontId="20" fillId="0" borderId="20" xfId="0" applyNumberFormat="1" applyFont="1" applyBorder="1" applyAlignment="1">
      <alignment vertical="center"/>
    </xf>
    <xf numFmtId="0" fontId="24" fillId="20" borderId="25" xfId="0" applyFont="1" applyFill="1" applyBorder="1" applyAlignment="1">
      <alignment horizontal="center" vertical="center"/>
    </xf>
    <xf numFmtId="4" fontId="24" fillId="20" borderId="25" xfId="0" applyNumberFormat="1" applyFont="1" applyFill="1" applyBorder="1" applyAlignment="1">
      <alignment vertical="center"/>
    </xf>
    <xf numFmtId="0" fontId="24" fillId="0" borderId="0" xfId="0" applyFont="1" applyAlignment="1">
      <alignment/>
    </xf>
    <xf numFmtId="0" fontId="24" fillId="0" borderId="0" xfId="0" applyFont="1" applyBorder="1" applyAlignment="1">
      <alignment horizontal="center" vertical="center"/>
    </xf>
    <xf numFmtId="0" fontId="38" fillId="0" borderId="0" xfId="0" applyFont="1" applyBorder="1" applyAlignment="1">
      <alignment/>
    </xf>
    <xf numFmtId="0" fontId="38" fillId="0" borderId="0" xfId="0" applyFont="1" applyBorder="1" applyAlignment="1">
      <alignment horizontal="center" wrapText="1"/>
    </xf>
    <xf numFmtId="0" fontId="20" fillId="0" borderId="0" xfId="0" applyFont="1" applyBorder="1" applyAlignment="1">
      <alignment horizontal="center" wrapText="1"/>
    </xf>
    <xf numFmtId="0" fontId="26" fillId="0" borderId="0" xfId="0" applyFont="1" applyBorder="1" applyAlignment="1">
      <alignment horizontal="center"/>
    </xf>
    <xf numFmtId="0" fontId="38" fillId="0" borderId="0" xfId="0" applyFont="1" applyBorder="1" applyAlignment="1">
      <alignment horizontal="center"/>
    </xf>
    <xf numFmtId="0" fontId="24" fillId="0" borderId="20" xfId="0" applyFont="1" applyBorder="1" applyAlignment="1">
      <alignment vertical="center" wrapText="1"/>
    </xf>
    <xf numFmtId="0" fontId="24" fillId="20" borderId="20" xfId="0" applyFont="1" applyFill="1" applyBorder="1" applyAlignment="1">
      <alignment vertical="center" wrapText="1"/>
    </xf>
    <xf numFmtId="0" fontId="24" fillId="20" borderId="20" xfId="0" applyFont="1" applyFill="1" applyBorder="1" applyAlignment="1">
      <alignment horizontal="center" vertical="center"/>
    </xf>
    <xf numFmtId="0" fontId="20" fillId="0" borderId="0" xfId="0" applyFont="1" applyBorder="1" applyAlignment="1">
      <alignment wrapText="1"/>
    </xf>
    <xf numFmtId="0" fontId="20" fillId="0" borderId="0" xfId="0" applyFont="1" applyAlignment="1">
      <alignment vertical="center"/>
    </xf>
    <xf numFmtId="0" fontId="24" fillId="20" borderId="20" xfId="0" applyFont="1" applyFill="1" applyBorder="1" applyAlignment="1">
      <alignment horizontal="center"/>
    </xf>
    <xf numFmtId="0" fontId="24" fillId="20" borderId="20" xfId="0" applyFont="1" applyFill="1" applyBorder="1" applyAlignment="1">
      <alignment wrapText="1"/>
    </xf>
    <xf numFmtId="0" fontId="20" fillId="0" borderId="20" xfId="0" applyFont="1" applyBorder="1" applyAlignment="1">
      <alignment horizontal="center" vertical="center" wrapText="1"/>
    </xf>
    <xf numFmtId="0" fontId="24" fillId="20" borderId="20" xfId="0" applyFont="1" applyFill="1" applyBorder="1" applyAlignment="1">
      <alignment horizontal="center" vertical="center" wrapText="1"/>
    </xf>
    <xf numFmtId="4" fontId="24" fillId="20" borderId="20" xfId="0" applyNumberFormat="1" applyFont="1" applyFill="1" applyBorder="1" applyAlignment="1">
      <alignment/>
    </xf>
    <xf numFmtId="0" fontId="24" fillId="0" borderId="0" xfId="0" applyFont="1" applyFill="1" applyBorder="1" applyAlignment="1">
      <alignment horizontal="center"/>
    </xf>
    <xf numFmtId="4" fontId="24" fillId="0" borderId="0" xfId="0" applyNumberFormat="1" applyFont="1" applyFill="1" applyBorder="1" applyAlignment="1">
      <alignment/>
    </xf>
    <xf numFmtId="0" fontId="20" fillId="0" borderId="0" xfId="0" applyFont="1" applyFill="1" applyAlignment="1">
      <alignment/>
    </xf>
    <xf numFmtId="0" fontId="20" fillId="0" borderId="0" xfId="0" applyFont="1" applyAlignment="1">
      <alignment wrapText="1"/>
    </xf>
    <xf numFmtId="0" fontId="24" fillId="0" borderId="20" xfId="0" applyFont="1" applyBorder="1" applyAlignment="1">
      <alignment horizontal="left" vertical="center"/>
    </xf>
    <xf numFmtId="0" fontId="20" fillId="0" borderId="20" xfId="0" applyFont="1" applyBorder="1" applyAlignment="1">
      <alignment vertical="center"/>
    </xf>
    <xf numFmtId="0" fontId="24" fillId="0" borderId="20" xfId="0" applyFont="1" applyBorder="1" applyAlignment="1">
      <alignment horizontal="center" vertical="center" wrapText="1"/>
    </xf>
    <xf numFmtId="4" fontId="24" fillId="20" borderId="20" xfId="0" applyNumberFormat="1" applyFont="1" applyFill="1" applyBorder="1" applyAlignment="1">
      <alignment vertical="center"/>
    </xf>
    <xf numFmtId="0" fontId="26" fillId="0" borderId="19" xfId="0" applyFont="1" applyBorder="1" applyAlignment="1">
      <alignment horizontal="right"/>
    </xf>
    <xf numFmtId="0" fontId="64" fillId="0" borderId="0" xfId="0" applyFont="1" applyAlignment="1">
      <alignment horizontal="center"/>
    </xf>
    <xf numFmtId="0" fontId="20" fillId="0" borderId="20" xfId="0" applyFont="1" applyBorder="1" applyAlignment="1">
      <alignment horizontal="center" vertical="center"/>
    </xf>
    <xf numFmtId="0" fontId="20" fillId="0" borderId="20" xfId="0" applyFont="1" applyBorder="1" applyAlignment="1">
      <alignment vertical="center" wrapText="1"/>
    </xf>
    <xf numFmtId="4" fontId="20" fillId="0" borderId="20" xfId="0" applyNumberFormat="1" applyFont="1" applyBorder="1" applyAlignment="1">
      <alignment vertical="center"/>
    </xf>
    <xf numFmtId="0" fontId="24" fillId="20" borderId="25" xfId="0" applyFont="1" applyFill="1" applyBorder="1" applyAlignment="1">
      <alignment vertical="center" wrapText="1"/>
    </xf>
    <xf numFmtId="0" fontId="24" fillId="0" borderId="0" xfId="0" applyFont="1" applyBorder="1" applyAlignment="1">
      <alignment horizontal="center" vertical="center" wrapText="1"/>
    </xf>
    <xf numFmtId="0" fontId="24" fillId="20" borderId="20" xfId="0" applyFont="1" applyFill="1" applyBorder="1" applyAlignment="1">
      <alignment vertical="center" wrapText="1"/>
    </xf>
    <xf numFmtId="0" fontId="28" fillId="7" borderId="20" xfId="0" applyFont="1" applyFill="1" applyBorder="1" applyAlignment="1">
      <alignment horizontal="center" wrapText="1"/>
    </xf>
    <xf numFmtId="0" fontId="20" fillId="0" borderId="20" xfId="0" applyFont="1" applyBorder="1" applyAlignment="1">
      <alignment wrapText="1"/>
    </xf>
    <xf numFmtId="0" fontId="20" fillId="0" borderId="20" xfId="0" applyFont="1" applyBorder="1" applyAlignment="1">
      <alignment horizontal="center" wrapText="1"/>
    </xf>
    <xf numFmtId="0" fontId="24" fillId="20" borderId="25" xfId="0" applyFont="1" applyFill="1" applyBorder="1" applyAlignment="1">
      <alignment horizontal="center" vertical="center" wrapText="1"/>
    </xf>
    <xf numFmtId="0" fontId="24" fillId="0" borderId="0" xfId="0" applyFont="1" applyBorder="1" applyAlignment="1">
      <alignment horizontal="center" wrapText="1"/>
    </xf>
    <xf numFmtId="0" fontId="24" fillId="20" borderId="20" xfId="0" applyFont="1" applyFill="1" applyBorder="1" applyAlignment="1">
      <alignment horizontal="center" wrapText="1"/>
    </xf>
    <xf numFmtId="0" fontId="24" fillId="0" borderId="0" xfId="0" applyFont="1" applyFill="1" applyBorder="1" applyAlignment="1">
      <alignment horizontal="center" wrapText="1"/>
    </xf>
    <xf numFmtId="0" fontId="20" fillId="0" borderId="0" xfId="0" applyFont="1" applyAlignment="1">
      <alignment horizontal="center" wrapText="1"/>
    </xf>
    <xf numFmtId="0" fontId="25" fillId="0" borderId="0" xfId="0" applyFont="1" applyAlignment="1">
      <alignment/>
    </xf>
    <xf numFmtId="0" fontId="25" fillId="0" borderId="0" xfId="0" applyFont="1" applyAlignment="1">
      <alignment/>
    </xf>
    <xf numFmtId="0" fontId="25" fillId="0" borderId="0" xfId="0" applyFont="1" applyAlignment="1">
      <alignment wrapText="1"/>
    </xf>
    <xf numFmtId="0" fontId="20" fillId="0" borderId="27" xfId="0" applyFont="1" applyFill="1" applyBorder="1" applyAlignment="1">
      <alignment horizontal="center" vertical="center" wrapText="1"/>
    </xf>
    <xf numFmtId="0" fontId="24" fillId="7" borderId="20" xfId="0" applyFont="1" applyFill="1" applyBorder="1" applyAlignment="1">
      <alignment horizontal="center"/>
    </xf>
    <xf numFmtId="0" fontId="24" fillId="7" borderId="20" xfId="0" applyFont="1" applyFill="1" applyBorder="1" applyAlignment="1">
      <alignment horizontal="center" vertical="center"/>
    </xf>
    <xf numFmtId="0" fontId="20" fillId="0" borderId="20" xfId="0" applyFont="1" applyBorder="1" applyAlignment="1">
      <alignment/>
    </xf>
    <xf numFmtId="0" fontId="20" fillId="0" borderId="20" xfId="0" applyFont="1" applyBorder="1" applyAlignment="1">
      <alignment horizontal="center"/>
    </xf>
    <xf numFmtId="0" fontId="24" fillId="19" borderId="25" xfId="0" applyFont="1" applyFill="1" applyBorder="1" applyAlignment="1">
      <alignment horizontal="center" vertical="center"/>
    </xf>
    <xf numFmtId="0" fontId="24" fillId="19" borderId="25" xfId="0" applyFont="1" applyFill="1" applyBorder="1" applyAlignment="1">
      <alignment vertical="center" wrapText="1"/>
    </xf>
    <xf numFmtId="4" fontId="24" fillId="19" borderId="25" xfId="0" applyNumberFormat="1" applyFont="1" applyFill="1" applyBorder="1" applyAlignment="1">
      <alignment vertical="center"/>
    </xf>
    <xf numFmtId="0" fontId="24" fillId="19" borderId="20" xfId="0" applyFont="1" applyFill="1" applyBorder="1" applyAlignment="1">
      <alignment horizontal="center" vertical="center"/>
    </xf>
    <xf numFmtId="0" fontId="24" fillId="19" borderId="20" xfId="0" applyFont="1" applyFill="1" applyBorder="1" applyAlignment="1">
      <alignment vertical="center" wrapText="1"/>
    </xf>
    <xf numFmtId="0" fontId="24" fillId="20" borderId="25" xfId="0" applyFont="1" applyFill="1" applyBorder="1" applyAlignment="1">
      <alignment horizontal="center" vertical="center"/>
    </xf>
    <xf numFmtId="4" fontId="24" fillId="20" borderId="25" xfId="0" applyNumberFormat="1" applyFont="1" applyFill="1" applyBorder="1" applyAlignment="1">
      <alignment vertical="center"/>
    </xf>
    <xf numFmtId="0" fontId="40" fillId="7" borderId="20" xfId="0" applyFont="1" applyFill="1" applyBorder="1" applyAlignment="1">
      <alignment horizontal="center" vertical="center" wrapText="1"/>
    </xf>
    <xf numFmtId="0" fontId="16" fillId="0" borderId="0" xfId="0" applyFont="1" applyAlignment="1">
      <alignment/>
    </xf>
    <xf numFmtId="1" fontId="67" fillId="0" borderId="0" xfId="0" applyNumberFormat="1" applyFont="1" applyFill="1" applyBorder="1" applyAlignment="1">
      <alignment vertical="center"/>
    </xf>
    <xf numFmtId="0" fontId="24" fillId="0" borderId="20" xfId="0" applyFont="1" applyFill="1" applyBorder="1" applyAlignment="1">
      <alignment horizontal="center" vertical="center" wrapText="1"/>
    </xf>
    <xf numFmtId="164" fontId="20" fillId="0" borderId="20" xfId="73" applyFont="1" applyFill="1" applyBorder="1" applyAlignment="1">
      <alignment horizontal="center" vertical="center" wrapText="1"/>
    </xf>
    <xf numFmtId="4" fontId="24" fillId="0" borderId="20" xfId="0" applyNumberFormat="1" applyFont="1" applyFill="1" applyBorder="1" applyAlignment="1">
      <alignment horizontal="center" vertical="center" wrapText="1"/>
    </xf>
    <xf numFmtId="4" fontId="20" fillId="0" borderId="20" xfId="0" applyNumberFormat="1" applyFont="1" applyFill="1" applyBorder="1" applyAlignment="1">
      <alignment horizontal="center" vertical="center" wrapText="1"/>
    </xf>
    <xf numFmtId="4" fontId="20" fillId="0" borderId="20" xfId="0" applyNumberFormat="1" applyFont="1" applyFill="1" applyBorder="1" applyAlignment="1">
      <alignment horizontal="center" vertical="center"/>
    </xf>
    <xf numFmtId="0" fontId="20" fillId="0" borderId="20" xfId="0" applyFont="1" applyBorder="1" applyAlignment="1">
      <alignment horizontal="left"/>
    </xf>
    <xf numFmtId="0" fontId="20" fillId="19" borderId="20" xfId="0" applyFont="1" applyFill="1" applyBorder="1" applyAlignment="1">
      <alignment horizontal="center" vertical="center"/>
    </xf>
    <xf numFmtId="0" fontId="20" fillId="19" borderId="20" xfId="0" applyFont="1" applyFill="1" applyBorder="1" applyAlignment="1">
      <alignment vertical="center" wrapText="1"/>
    </xf>
    <xf numFmtId="0" fontId="24" fillId="20" borderId="20" xfId="0" applyFont="1" applyFill="1" applyBorder="1" applyAlignment="1">
      <alignment horizontal="center" vertical="center"/>
    </xf>
    <xf numFmtId="4" fontId="24" fillId="20" borderId="20" xfId="0" applyNumberFormat="1" applyFont="1" applyFill="1" applyBorder="1" applyAlignment="1">
      <alignment vertical="center"/>
    </xf>
    <xf numFmtId="4" fontId="25" fillId="0" borderId="0" xfId="0" applyNumberFormat="1" applyFont="1" applyAlignment="1">
      <alignment/>
    </xf>
    <xf numFmtId="0" fontId="32" fillId="0" borderId="0" xfId="0" applyFont="1" applyAlignment="1">
      <alignment/>
    </xf>
    <xf numFmtId="0" fontId="19" fillId="0" borderId="0" xfId="0" applyFont="1" applyAlignment="1">
      <alignment/>
    </xf>
    <xf numFmtId="4" fontId="56" fillId="0" borderId="32"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4" fontId="55" fillId="0" borderId="14" xfId="0" applyNumberFormat="1" applyFont="1" applyBorder="1" applyAlignment="1">
      <alignment horizontal="center" vertical="center"/>
    </xf>
    <xf numFmtId="4" fontId="59" fillId="0" borderId="33" xfId="0" applyNumberFormat="1" applyFont="1" applyBorder="1" applyAlignment="1">
      <alignment horizontal="center" vertical="center" wrapText="1"/>
    </xf>
    <xf numFmtId="4" fontId="58" fillId="0" borderId="17" xfId="0" applyNumberFormat="1" applyFont="1" applyBorder="1" applyAlignment="1">
      <alignment horizontal="center" vertical="center" wrapText="1"/>
    </xf>
    <xf numFmtId="0" fontId="52" fillId="19" borderId="34" xfId="0" applyFont="1" applyFill="1" applyBorder="1" applyAlignment="1">
      <alignment horizontal="center" vertical="center" wrapText="1"/>
    </xf>
    <xf numFmtId="0" fontId="51" fillId="19" borderId="22" xfId="0" applyFont="1" applyFill="1" applyBorder="1" applyAlignment="1">
      <alignment horizontal="center" vertical="center" wrapText="1"/>
    </xf>
    <xf numFmtId="0" fontId="41" fillId="0" borderId="0" xfId="0" applyFont="1" applyAlignment="1">
      <alignment horizontal="center"/>
    </xf>
    <xf numFmtId="0" fontId="20" fillId="0" borderId="20" xfId="0" applyFont="1" applyFill="1" applyBorder="1" applyAlignment="1">
      <alignment horizontal="center" vertical="center" wrapText="1"/>
    </xf>
    <xf numFmtId="0" fontId="25" fillId="0" borderId="0" xfId="0" applyFont="1" applyFill="1" applyAlignment="1">
      <alignment/>
    </xf>
    <xf numFmtId="0" fontId="25" fillId="0" borderId="0" xfId="0" applyFont="1" applyFill="1" applyAlignment="1">
      <alignment/>
    </xf>
    <xf numFmtId="0" fontId="25" fillId="0" borderId="0" xfId="0" applyFont="1" applyFill="1" applyAlignment="1">
      <alignment/>
    </xf>
    <xf numFmtId="2" fontId="20" fillId="0" borderId="20" xfId="0" applyNumberFormat="1" applyFont="1" applyFill="1" applyBorder="1" applyAlignment="1">
      <alignment horizontal="center" vertical="center" wrapText="1"/>
    </xf>
    <xf numFmtId="2" fontId="20" fillId="0" borderId="20" xfId="0" applyNumberFormat="1" applyFont="1" applyFill="1" applyBorder="1" applyAlignment="1">
      <alignment horizontal="center" vertical="center" wrapText="1"/>
    </xf>
    <xf numFmtId="4" fontId="20" fillId="0" borderId="32" xfId="0" applyNumberFormat="1" applyFont="1" applyBorder="1" applyAlignment="1">
      <alignment horizontal="center" vertical="center" wrapText="1"/>
    </xf>
    <xf numFmtId="4" fontId="20" fillId="0" borderId="32" xfId="0" applyNumberFormat="1" applyFont="1" applyBorder="1" applyAlignment="1">
      <alignment horizontal="center" vertical="center"/>
    </xf>
    <xf numFmtId="0" fontId="25" fillId="0" borderId="0" xfId="0" applyFont="1" applyAlignment="1">
      <alignment/>
    </xf>
    <xf numFmtId="2" fontId="27" fillId="0" borderId="0" xfId="0" applyNumberFormat="1" applyFont="1" applyBorder="1" applyAlignment="1">
      <alignment wrapText="1"/>
    </xf>
    <xf numFmtId="0" fontId="44" fillId="0" borderId="0" xfId="0" applyFont="1" applyAlignment="1">
      <alignment wrapText="1"/>
    </xf>
    <xf numFmtId="0" fontId="66" fillId="0" borderId="0" xfId="0" applyFont="1" applyFill="1" applyAlignment="1">
      <alignment wrapText="1"/>
    </xf>
    <xf numFmtId="0" fontId="68" fillId="0" borderId="0" xfId="0" applyFont="1" applyAlignment="1">
      <alignment wrapText="1"/>
    </xf>
    <xf numFmtId="0" fontId="68" fillId="0" borderId="0" xfId="0" applyFont="1" applyAlignment="1">
      <alignment vertical="center" wrapText="1"/>
    </xf>
    <xf numFmtId="0" fontId="24" fillId="0" borderId="27" xfId="0" applyFont="1" applyFill="1" applyBorder="1" applyAlignment="1">
      <alignment horizontal="center" vertical="center" wrapText="1"/>
    </xf>
    <xf numFmtId="0" fontId="66" fillId="0" borderId="0" xfId="0" applyFont="1" applyAlignment="1">
      <alignment vertical="center" wrapText="1"/>
    </xf>
    <xf numFmtId="0" fontId="20" fillId="0" borderId="20" xfId="0" applyFont="1" applyFill="1" applyBorder="1" applyAlignment="1">
      <alignment horizontal="left" vertical="center" wrapText="1"/>
    </xf>
    <xf numFmtId="0" fontId="20" fillId="0" borderId="20" xfId="0" applyFont="1" applyFill="1" applyBorder="1" applyAlignment="1">
      <alignment vertical="center" wrapText="1"/>
    </xf>
    <xf numFmtId="0" fontId="20" fillId="16" borderId="20" xfId="0" applyFont="1" applyFill="1" applyBorder="1" applyAlignment="1">
      <alignment vertical="center" wrapText="1"/>
    </xf>
    <xf numFmtId="4" fontId="20" fillId="0" borderId="0" xfId="0" applyNumberFormat="1" applyFont="1" applyAlignment="1">
      <alignment vertical="center" wrapText="1"/>
    </xf>
    <xf numFmtId="4" fontId="19" fillId="0" borderId="0" xfId="0" applyNumberFormat="1" applyFont="1" applyBorder="1" applyAlignment="1">
      <alignment vertical="center" wrapText="1"/>
    </xf>
    <xf numFmtId="4" fontId="20" fillId="0" borderId="0" xfId="0" applyNumberFormat="1" applyFont="1" applyBorder="1" applyAlignment="1">
      <alignment vertical="center" wrapText="1"/>
    </xf>
    <xf numFmtId="0" fontId="24" fillId="0" borderId="0" xfId="0" applyFont="1" applyFill="1" applyBorder="1" applyAlignment="1">
      <alignment vertical="center" wrapText="1"/>
    </xf>
    <xf numFmtId="0" fontId="19" fillId="0" borderId="0" xfId="0" applyFont="1" applyBorder="1" applyAlignment="1">
      <alignment horizontal="center" vertical="center" wrapText="1"/>
    </xf>
    <xf numFmtId="0" fontId="28" fillId="7" borderId="20" xfId="0" applyFont="1" applyFill="1" applyBorder="1" applyAlignment="1">
      <alignment horizontal="center" vertical="center" wrapText="1"/>
    </xf>
    <xf numFmtId="0" fontId="28" fillId="7" borderId="20" xfId="0" applyFont="1" applyFill="1" applyBorder="1" applyAlignment="1">
      <alignment horizontal="center" vertical="center"/>
    </xf>
    <xf numFmtId="0" fontId="24" fillId="0" borderId="0" xfId="0" applyFont="1" applyFill="1" applyBorder="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74" fillId="0" borderId="0" xfId="0" applyFont="1" applyAlignment="1">
      <alignment/>
    </xf>
    <xf numFmtId="4" fontId="20" fillId="0" borderId="20" xfId="0" applyNumberFormat="1" applyFont="1" applyBorder="1" applyAlignment="1">
      <alignment horizontal="center" vertical="center" wrapText="1"/>
    </xf>
    <xf numFmtId="0" fontId="20" fillId="0" borderId="0" xfId="0" applyFont="1" applyAlignment="1">
      <alignment horizontal="center"/>
    </xf>
    <xf numFmtId="0" fontId="20" fillId="16" borderId="35" xfId="0" applyFont="1" applyFill="1" applyBorder="1" applyAlignment="1">
      <alignment horizontal="center" vertical="center" wrapText="1"/>
    </xf>
    <xf numFmtId="0" fontId="20" fillId="0" borderId="35" xfId="0" applyFont="1" applyBorder="1" applyAlignment="1">
      <alignment horizontal="center" vertical="center" wrapText="1"/>
    </xf>
    <xf numFmtId="4" fontId="20" fillId="0" borderId="25" xfId="0" applyNumberFormat="1" applyFont="1" applyBorder="1" applyAlignment="1">
      <alignment horizontal="center" vertical="center" wrapText="1"/>
    </xf>
    <xf numFmtId="0" fontId="20" fillId="0" borderId="0" xfId="0" applyFont="1" applyBorder="1" applyAlignment="1">
      <alignment horizontal="left" vertical="center"/>
    </xf>
    <xf numFmtId="0" fontId="24" fillId="19" borderId="20" xfId="0" applyFont="1" applyFill="1" applyBorder="1" applyAlignment="1">
      <alignment horizontal="center" vertical="center" wrapText="1"/>
    </xf>
    <xf numFmtId="0" fontId="24" fillId="19" borderId="21" xfId="0" applyFont="1" applyFill="1" applyBorder="1" applyAlignment="1">
      <alignment horizontal="center" vertical="center" wrapText="1"/>
    </xf>
    <xf numFmtId="0" fontId="69" fillId="0" borderId="0" xfId="0" applyFont="1" applyAlignment="1">
      <alignment vertical="center" wrapText="1"/>
    </xf>
    <xf numFmtId="0" fontId="24" fillId="0" borderId="20" xfId="0" applyFont="1" applyBorder="1" applyAlignment="1">
      <alignment horizontal="left"/>
    </xf>
    <xf numFmtId="0" fontId="20" fillId="0" borderId="20" xfId="0" applyFont="1" applyFill="1" applyBorder="1" applyAlignment="1">
      <alignment horizontal="center"/>
    </xf>
    <xf numFmtId="4" fontId="25" fillId="0" borderId="0" xfId="0" applyNumberFormat="1" applyFont="1" applyFill="1" applyAlignment="1">
      <alignment/>
    </xf>
    <xf numFmtId="0" fontId="20" fillId="0" borderId="0" xfId="0" applyFont="1" applyFill="1" applyAlignment="1">
      <alignment/>
    </xf>
    <xf numFmtId="0" fontId="24" fillId="0" borderId="20" xfId="0" applyFont="1" applyBorder="1" applyAlignment="1">
      <alignment horizontal="center" wrapText="1"/>
    </xf>
    <xf numFmtId="0" fontId="20" fillId="16" borderId="26" xfId="0" applyNumberFormat="1" applyFont="1" applyFill="1" applyBorder="1" applyAlignment="1">
      <alignment horizontal="center" vertical="center" wrapText="1"/>
    </xf>
    <xf numFmtId="4" fontId="24" fillId="0" borderId="26" xfId="0" applyNumberFormat="1" applyFont="1" applyBorder="1" applyAlignment="1">
      <alignment horizontal="center" vertical="center" wrapText="1"/>
    </xf>
    <xf numFmtId="4" fontId="20" fillId="16" borderId="26" xfId="0" applyNumberFormat="1" applyFont="1" applyFill="1" applyBorder="1" applyAlignment="1">
      <alignment horizontal="center" vertical="center" wrapText="1"/>
    </xf>
    <xf numFmtId="0" fontId="22" fillId="0" borderId="0" xfId="0" applyFont="1" applyAlignment="1">
      <alignment horizontal="center"/>
    </xf>
    <xf numFmtId="0" fontId="21" fillId="0" borderId="0" xfId="0" applyFont="1" applyAlignment="1">
      <alignment horizontal="center"/>
    </xf>
    <xf numFmtId="9" fontId="69" fillId="0" borderId="0" xfId="87" applyFont="1" applyAlignment="1">
      <alignment/>
    </xf>
    <xf numFmtId="4" fontId="33" fillId="0" borderId="0" xfId="87" applyNumberFormat="1" applyFont="1" applyAlignment="1">
      <alignment/>
    </xf>
    <xf numFmtId="4" fontId="24" fillId="0" borderId="0" xfId="0" applyNumberFormat="1" applyFont="1" applyFill="1" applyBorder="1" applyAlignment="1">
      <alignment horizontal="center"/>
    </xf>
    <xf numFmtId="4" fontId="20" fillId="16" borderId="20" xfId="73" applyNumberFormat="1" applyFont="1" applyFill="1" applyBorder="1" applyAlignment="1">
      <alignment horizontal="center" vertical="center" wrapText="1"/>
    </xf>
    <xf numFmtId="4" fontId="20" fillId="16" borderId="0" xfId="73" applyNumberFormat="1" applyFont="1" applyFill="1" applyBorder="1" applyAlignment="1">
      <alignment horizontal="center" vertical="center" wrapText="1"/>
    </xf>
    <xf numFmtId="4" fontId="20" fillId="0" borderId="20" xfId="0" applyNumberFormat="1" applyFont="1" applyFill="1" applyBorder="1" applyAlignment="1">
      <alignment horizontal="center"/>
    </xf>
    <xf numFmtId="4" fontId="24" fillId="0" borderId="20" xfId="0" applyNumberFormat="1" applyFont="1" applyFill="1" applyBorder="1" applyAlignment="1">
      <alignment horizontal="center" vertical="center"/>
    </xf>
    <xf numFmtId="4" fontId="24" fillId="19" borderId="20" xfId="0" applyNumberFormat="1" applyFont="1" applyFill="1" applyBorder="1" applyAlignment="1">
      <alignment horizontal="center" vertical="center" wrapText="1"/>
    </xf>
    <xf numFmtId="4" fontId="20" fillId="0" borderId="0" xfId="0" applyNumberFormat="1" applyFont="1" applyAlignment="1">
      <alignment horizontal="center"/>
    </xf>
    <xf numFmtId="0" fontId="19" fillId="0" borderId="0" xfId="0" applyFont="1" applyAlignment="1">
      <alignment/>
    </xf>
    <xf numFmtId="0" fontId="33" fillId="0" borderId="0" xfId="0" applyFont="1" applyAlignment="1">
      <alignment/>
    </xf>
    <xf numFmtId="0" fontId="24" fillId="0" borderId="0" xfId="0" applyFont="1" applyFill="1" applyBorder="1" applyAlignment="1">
      <alignment horizontal="left" wrapText="1"/>
    </xf>
    <xf numFmtId="0" fontId="20" fillId="0" borderId="0" xfId="0" applyFont="1" applyFill="1" applyBorder="1" applyAlignment="1">
      <alignment horizontal="left" wrapText="1"/>
    </xf>
    <xf numFmtId="0" fontId="24" fillId="19" borderId="16" xfId="0" applyFont="1" applyFill="1" applyBorder="1" applyAlignment="1">
      <alignment horizontal="center" vertical="center" wrapText="1"/>
    </xf>
    <xf numFmtId="0" fontId="24" fillId="19" borderId="19" xfId="0" applyFont="1" applyFill="1" applyBorder="1" applyAlignment="1">
      <alignment horizontal="center" vertical="center" wrapText="1"/>
    </xf>
    <xf numFmtId="0" fontId="24" fillId="0" borderId="0" xfId="0" applyFont="1" applyFill="1" applyBorder="1" applyAlignment="1">
      <alignment horizontal="center" wrapText="1"/>
    </xf>
    <xf numFmtId="0" fontId="20" fillId="0" borderId="0" xfId="0" applyFont="1" applyFill="1" applyBorder="1" applyAlignment="1">
      <alignment horizontal="center" wrapText="1"/>
    </xf>
    <xf numFmtId="9" fontId="19" fillId="0" borderId="0" xfId="87" applyFont="1" applyAlignment="1">
      <alignment/>
    </xf>
    <xf numFmtId="9" fontId="33" fillId="0" borderId="0" xfId="87" applyFont="1" applyAlignment="1">
      <alignment/>
    </xf>
    <xf numFmtId="0" fontId="20" fillId="0" borderId="24" xfId="0" applyFont="1" applyBorder="1" applyAlignment="1">
      <alignment horizontal="left" vertical="top" wrapText="1"/>
    </xf>
    <xf numFmtId="0" fontId="20" fillId="0" borderId="0" xfId="0" applyFont="1" applyAlignment="1">
      <alignment horizontal="left" vertical="top" wrapText="1"/>
    </xf>
    <xf numFmtId="0" fontId="19" fillId="0" borderId="0" xfId="0" applyFont="1" applyAlignment="1">
      <alignment/>
    </xf>
    <xf numFmtId="0" fontId="33" fillId="0" borderId="0" xfId="0" applyFont="1" applyAlignment="1">
      <alignment/>
    </xf>
  </cellXfs>
  <cellStyles count="9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Accent1" xfId="21"/>
    <cellStyle name="20% - Accent2" xfId="22"/>
    <cellStyle name="20% - Accent3" xfId="23"/>
    <cellStyle name="20% - Accent4" xfId="24"/>
    <cellStyle name="20% - Accent5" xfId="25"/>
    <cellStyle name="20% - Accent6" xfId="26"/>
    <cellStyle name="40 % – Zvýraznění 1" xfId="27"/>
    <cellStyle name="40 % – Zvýraznění 2" xfId="28"/>
    <cellStyle name="40 % – Zvýraznění 3" xfId="29"/>
    <cellStyle name="40 % – Zvýraznění 4" xfId="30"/>
    <cellStyle name="40 % – Zvýraznění 5" xfId="31"/>
    <cellStyle name="40 % – Zvýraznění 6" xfId="32"/>
    <cellStyle name="40% - Accent1" xfId="33"/>
    <cellStyle name="40% - Accent2" xfId="34"/>
    <cellStyle name="40% - Accent3" xfId="35"/>
    <cellStyle name="40% - Accent4" xfId="36"/>
    <cellStyle name="40% - Accent5" xfId="37"/>
    <cellStyle name="40% - Accent6" xfId="38"/>
    <cellStyle name="60 % – Zvýraznění 1" xfId="39"/>
    <cellStyle name="60 % – Zvýraznění 2" xfId="40"/>
    <cellStyle name="60 % – Zvýraznění 3" xfId="41"/>
    <cellStyle name="60 % – Zvýraznění 4" xfId="42"/>
    <cellStyle name="60 % – Zvýraznění 5" xfId="43"/>
    <cellStyle name="60 % – Zvýraznění 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í buňka" xfId="71"/>
    <cellStyle name="Linked Cell" xfId="72"/>
    <cellStyle name="Currency" xfId="73"/>
    <cellStyle name="Currency [0]" xfId="74"/>
    <cellStyle name="Nadpis 1" xfId="75"/>
    <cellStyle name="Nadpis 2" xfId="76"/>
    <cellStyle name="Nadpis 3" xfId="77"/>
    <cellStyle name="Nadpis 4" xfId="78"/>
    <cellStyle name="Název" xfId="79"/>
    <cellStyle name="Neutral" xfId="80"/>
    <cellStyle name="Neutrální" xfId="81"/>
    <cellStyle name="Normální 2" xfId="82"/>
    <cellStyle name="Note" xfId="83"/>
    <cellStyle name="Output" xfId="84"/>
    <cellStyle name="Followed Hyperlink" xfId="85"/>
    <cellStyle name="Poznámka" xfId="86"/>
    <cellStyle name="Percent" xfId="87"/>
    <cellStyle name="Propojená buňka" xfId="88"/>
    <cellStyle name="Správně" xfId="89"/>
    <cellStyle name="Špatně" xfId="90"/>
    <cellStyle name="Text upozornění" xfId="91"/>
    <cellStyle name="Title" xfId="92"/>
    <cellStyle name="Total" xfId="93"/>
    <cellStyle name="Vstup" xfId="94"/>
    <cellStyle name="Výpočet" xfId="95"/>
    <cellStyle name="Výstup" xfId="96"/>
    <cellStyle name="Vysvětlující text" xfId="97"/>
    <cellStyle name="Warning Text" xfId="98"/>
    <cellStyle name="Zvýraznění 1" xfId="99"/>
    <cellStyle name="Zvýraznění 2" xfId="100"/>
    <cellStyle name="Zvýraznění 3" xfId="101"/>
    <cellStyle name="Zvýraznění 4" xfId="102"/>
    <cellStyle name="Zvýraznění 5" xfId="103"/>
    <cellStyle name="Zvýraznění 6"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ityfinance.cz/" TargetMode="External" /><Relationship Id="rId2" Type="http://schemas.openxmlformats.org/officeDocument/2006/relationships/hyperlink" Target="http://www.aqe.cz/" TargetMode="External" /><Relationship Id="rId3" Type="http://schemas.openxmlformats.org/officeDocument/2006/relationships/hyperlink" Target="http://www.smocr.cz/"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C21"/>
  <sheetViews>
    <sheetView tabSelected="1" zoomScalePageLayoutView="0" workbookViewId="0" topLeftCell="A1">
      <selection activeCell="A1" sqref="A1"/>
    </sheetView>
  </sheetViews>
  <sheetFormatPr defaultColWidth="9.140625" defaultRowHeight="12.75"/>
  <cols>
    <col min="1" max="1" width="30.00390625" style="1" customWidth="1"/>
    <col min="2" max="2" width="37.00390625" style="1" customWidth="1"/>
    <col min="3" max="3" width="18.00390625" style="1" customWidth="1"/>
    <col min="4" max="16384" width="9.140625" style="1" customWidth="1"/>
  </cols>
  <sheetData>
    <row r="1" ht="12.75">
      <c r="A1" s="1" t="s">
        <v>302</v>
      </c>
    </row>
    <row r="2" ht="18.75">
      <c r="A2" s="6" t="s">
        <v>535</v>
      </c>
    </row>
    <row r="3" ht="15.75">
      <c r="A3" s="3"/>
    </row>
    <row r="4" ht="15.75">
      <c r="A4" s="3"/>
    </row>
    <row r="5" ht="15.75">
      <c r="A5" s="3" t="s">
        <v>370</v>
      </c>
    </row>
    <row r="6" ht="15.75">
      <c r="A6" s="3"/>
    </row>
    <row r="7" spans="1:2" ht="19.5" thickBot="1">
      <c r="A7" s="6"/>
      <c r="B7" s="309" t="s">
        <v>264</v>
      </c>
    </row>
    <row r="8" spans="1:2" ht="18.75">
      <c r="A8" s="7" t="s">
        <v>118</v>
      </c>
      <c r="B8" s="9">
        <v>180848</v>
      </c>
    </row>
    <row r="9" spans="1:3" ht="24" customHeight="1">
      <c r="A9" s="8" t="s">
        <v>116</v>
      </c>
      <c r="B9" s="9">
        <v>5000</v>
      </c>
      <c r="C9" s="70" t="s">
        <v>507</v>
      </c>
    </row>
    <row r="10" spans="1:2" ht="21">
      <c r="A10" s="10" t="s">
        <v>120</v>
      </c>
      <c r="B10" s="11">
        <f>SUM(B8:B9)</f>
        <v>185848</v>
      </c>
    </row>
    <row r="11" spans="1:2" ht="18.75">
      <c r="A11" s="12"/>
      <c r="B11" s="13"/>
    </row>
    <row r="12" spans="1:2" ht="18.75">
      <c r="A12" s="14" t="s">
        <v>119</v>
      </c>
      <c r="B12" s="15">
        <v>181368</v>
      </c>
    </row>
    <row r="13" spans="1:3" ht="18.75">
      <c r="A13" s="8" t="s">
        <v>117</v>
      </c>
      <c r="B13" s="16">
        <v>4480</v>
      </c>
      <c r="C13" s="1" t="s">
        <v>368</v>
      </c>
    </row>
    <row r="14" spans="1:3" ht="21.75" thickBot="1">
      <c r="A14" s="17" t="s">
        <v>121</v>
      </c>
      <c r="B14" s="18">
        <f>SUM(B12:B13)</f>
        <v>185848</v>
      </c>
      <c r="C14" s="70"/>
    </row>
    <row r="15" ht="19.5" customHeight="1"/>
    <row r="16" s="3" customFormat="1" ht="16.5" customHeight="1">
      <c r="A16" s="3" t="s">
        <v>243</v>
      </c>
    </row>
    <row r="17" s="3" customFormat="1" ht="16.5" customHeight="1"/>
    <row r="18" ht="17.25" customHeight="1" thickBot="1">
      <c r="B18" s="309" t="s">
        <v>264</v>
      </c>
    </row>
    <row r="19" spans="1:2" ht="18.75">
      <c r="A19" s="30" t="s">
        <v>217</v>
      </c>
      <c r="B19" s="31">
        <v>180848</v>
      </c>
    </row>
    <row r="20" spans="1:2" ht="18.75">
      <c r="A20" s="30" t="s">
        <v>324</v>
      </c>
      <c r="B20" s="31">
        <v>520</v>
      </c>
    </row>
    <row r="21" spans="1:2" ht="18.75">
      <c r="A21" s="30" t="s">
        <v>119</v>
      </c>
      <c r="B21" s="31">
        <f>SUM(B19:B20)</f>
        <v>181368</v>
      </c>
    </row>
  </sheetData>
  <sheetProtection/>
  <printOptions/>
  <pageMargins left="0.787401575" right="0.787401575" top="0.984251969" bottom="0.984251969" header="0.4921259845" footer="0.4921259845"/>
  <pageSetup horizontalDpi="600" verticalDpi="600" orientation="landscape" paperSize="9" r:id="rId1"/>
  <headerFooter alignWithMargins="0">
    <oddFooter>&amp;C&amp;F&amp;Rstránka &amp;P</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148"/>
  <sheetViews>
    <sheetView zoomScale="110" zoomScaleNormal="110" zoomScaleSheetLayoutView="110" zoomScalePageLayoutView="0" workbookViewId="0" topLeftCell="A1">
      <selection activeCell="A1" sqref="A1"/>
    </sheetView>
  </sheetViews>
  <sheetFormatPr defaultColWidth="9.140625" defaultRowHeight="12.75"/>
  <cols>
    <col min="1" max="1" width="5.57421875" style="87" bestFit="1" customWidth="1"/>
    <col min="2" max="2" width="9.57421875" style="87" bestFit="1" customWidth="1"/>
    <col min="3" max="3" width="26.00390625" style="87" customWidth="1"/>
    <col min="4" max="4" width="62.28125" style="87" customWidth="1"/>
    <col min="5" max="5" width="14.421875" style="87" customWidth="1"/>
    <col min="6" max="6" width="13.00390625" style="87" customWidth="1"/>
    <col min="7" max="7" width="12.00390625" style="87" customWidth="1"/>
    <col min="8" max="16384" width="9.140625" style="87" customWidth="1"/>
  </cols>
  <sheetData>
    <row r="1" ht="12.75">
      <c r="A1" s="87" t="s">
        <v>297</v>
      </c>
    </row>
    <row r="2" spans="1:6" s="89" customFormat="1" ht="18.75">
      <c r="A2" s="422" t="s">
        <v>470</v>
      </c>
      <c r="B2" s="423"/>
      <c r="C2" s="423"/>
      <c r="D2" s="423"/>
      <c r="E2" s="423"/>
      <c r="F2" s="88"/>
    </row>
    <row r="3" spans="1:9" ht="16.5" customHeight="1" thickBot="1">
      <c r="A3" s="90"/>
      <c r="B3" s="90"/>
      <c r="C3" s="90"/>
      <c r="D3" s="268"/>
      <c r="E3" s="310" t="s">
        <v>264</v>
      </c>
      <c r="F3" s="90"/>
      <c r="G3" s="90"/>
      <c r="H3" s="90"/>
      <c r="I3" s="90"/>
    </row>
    <row r="4" spans="1:6" ht="39" customHeight="1">
      <c r="A4" s="91" t="s">
        <v>150</v>
      </c>
      <c r="B4" s="401" t="s">
        <v>556</v>
      </c>
      <c r="C4" s="401" t="s">
        <v>557</v>
      </c>
      <c r="D4" s="401" t="s">
        <v>558</v>
      </c>
      <c r="E4" s="401" t="s">
        <v>567</v>
      </c>
      <c r="F4" s="401" t="s">
        <v>196</v>
      </c>
    </row>
    <row r="5" spans="1:6" ht="63.75">
      <c r="A5" s="92"/>
      <c r="B5" s="93">
        <v>1111</v>
      </c>
      <c r="C5" s="93" t="s">
        <v>99</v>
      </c>
      <c r="D5" s="33" t="s">
        <v>365</v>
      </c>
      <c r="E5" s="370">
        <v>30581</v>
      </c>
      <c r="F5" s="95"/>
    </row>
    <row r="6" spans="1:6" ht="63.75">
      <c r="A6" s="92"/>
      <c r="B6" s="93">
        <v>1112</v>
      </c>
      <c r="C6" s="33" t="s">
        <v>364</v>
      </c>
      <c r="D6" s="33" t="s">
        <v>365</v>
      </c>
      <c r="E6" s="370">
        <v>722</v>
      </c>
      <c r="F6" s="95"/>
    </row>
    <row r="7" spans="1:6" ht="63.75">
      <c r="A7" s="92"/>
      <c r="B7" s="93">
        <v>1113</v>
      </c>
      <c r="C7" s="93" t="s">
        <v>100</v>
      </c>
      <c r="D7" s="33" t="s">
        <v>365</v>
      </c>
      <c r="E7" s="370">
        <v>2337</v>
      </c>
      <c r="F7" s="95"/>
    </row>
    <row r="8" spans="1:6" ht="63.75">
      <c r="A8" s="92"/>
      <c r="B8" s="93">
        <v>1121</v>
      </c>
      <c r="C8" s="93" t="s">
        <v>218</v>
      </c>
      <c r="D8" s="33" t="s">
        <v>365</v>
      </c>
      <c r="E8" s="370">
        <v>24197</v>
      </c>
      <c r="F8" s="95"/>
    </row>
    <row r="9" spans="1:6" ht="63.75">
      <c r="A9" s="92"/>
      <c r="B9" s="93">
        <v>1122</v>
      </c>
      <c r="C9" s="33" t="s">
        <v>18</v>
      </c>
      <c r="D9" s="33" t="s">
        <v>365</v>
      </c>
      <c r="E9" s="371">
        <v>371</v>
      </c>
      <c r="F9" s="95"/>
    </row>
    <row r="10" spans="1:7" ht="63.75">
      <c r="A10" s="92"/>
      <c r="B10" s="93">
        <v>1211</v>
      </c>
      <c r="C10" s="93" t="s">
        <v>220</v>
      </c>
      <c r="D10" s="33" t="s">
        <v>365</v>
      </c>
      <c r="E10" s="370">
        <v>57988</v>
      </c>
      <c r="F10" s="95"/>
      <c r="G10" s="130"/>
    </row>
    <row r="11" spans="1:6" ht="63.75">
      <c r="A11" s="92"/>
      <c r="B11" s="93">
        <v>1511</v>
      </c>
      <c r="C11" s="93" t="s">
        <v>219</v>
      </c>
      <c r="D11" s="33" t="s">
        <v>19</v>
      </c>
      <c r="E11" s="370">
        <v>3593</v>
      </c>
      <c r="F11" s="95"/>
    </row>
    <row r="12" spans="1:6" s="97" customFormat="1" ht="93.75" customHeight="1">
      <c r="A12" s="92"/>
      <c r="B12" s="364">
        <v>1334</v>
      </c>
      <c r="C12" s="364" t="s">
        <v>228</v>
      </c>
      <c r="D12" s="34" t="s">
        <v>502</v>
      </c>
      <c r="E12" s="96">
        <v>155</v>
      </c>
      <c r="F12" s="95"/>
    </row>
    <row r="13" spans="1:7" s="97" customFormat="1" ht="51">
      <c r="A13" s="92"/>
      <c r="B13" s="364">
        <v>1340</v>
      </c>
      <c r="C13" s="364" t="s">
        <v>327</v>
      </c>
      <c r="D13" s="34" t="s">
        <v>403</v>
      </c>
      <c r="E13" s="96">
        <v>3736</v>
      </c>
      <c r="F13" s="95"/>
      <c r="G13" s="99"/>
    </row>
    <row r="14" spans="1:7" ht="25.5">
      <c r="A14" s="92"/>
      <c r="B14" s="93">
        <v>1341</v>
      </c>
      <c r="C14" s="93" t="s">
        <v>326</v>
      </c>
      <c r="D14" s="33" t="s">
        <v>472</v>
      </c>
      <c r="E14" s="94">
        <v>260</v>
      </c>
      <c r="F14" s="95"/>
      <c r="G14" s="326"/>
    </row>
    <row r="15" spans="1:7" ht="102">
      <c r="A15" s="92"/>
      <c r="B15" s="364">
        <v>1343</v>
      </c>
      <c r="C15" s="364" t="s">
        <v>229</v>
      </c>
      <c r="D15" s="34" t="s">
        <v>503</v>
      </c>
      <c r="E15" s="96">
        <v>300</v>
      </c>
      <c r="F15" s="95"/>
      <c r="G15" s="372"/>
    </row>
    <row r="16" spans="1:6" s="97" customFormat="1" ht="63.75">
      <c r="A16" s="92"/>
      <c r="B16" s="364">
        <v>1356</v>
      </c>
      <c r="C16" s="364" t="s">
        <v>178</v>
      </c>
      <c r="D16" s="34" t="s">
        <v>404</v>
      </c>
      <c r="E16" s="346">
        <v>750</v>
      </c>
      <c r="F16" s="95"/>
    </row>
    <row r="17" spans="1:7" ht="51">
      <c r="A17" s="92"/>
      <c r="B17" s="364">
        <v>1361</v>
      </c>
      <c r="C17" s="364" t="s">
        <v>169</v>
      </c>
      <c r="D17" s="34" t="s">
        <v>473</v>
      </c>
      <c r="E17" s="96">
        <v>1000</v>
      </c>
      <c r="F17" s="95"/>
      <c r="G17" s="326"/>
    </row>
    <row r="18" spans="1:7" ht="38.25">
      <c r="A18" s="92"/>
      <c r="B18" s="93">
        <v>1381</v>
      </c>
      <c r="C18" s="33" t="s">
        <v>353</v>
      </c>
      <c r="D18" s="33" t="s">
        <v>20</v>
      </c>
      <c r="E18" s="94">
        <v>4500</v>
      </c>
      <c r="F18" s="95"/>
      <c r="G18" s="98"/>
    </row>
    <row r="19" spans="1:7" ht="51">
      <c r="A19" s="92"/>
      <c r="B19" s="93">
        <v>4112</v>
      </c>
      <c r="C19" s="93" t="s">
        <v>265</v>
      </c>
      <c r="D19" s="33" t="s">
        <v>537</v>
      </c>
      <c r="E19" s="394">
        <v>6863</v>
      </c>
      <c r="F19" s="95"/>
      <c r="G19" s="326"/>
    </row>
    <row r="20" spans="1:6" s="97" customFormat="1" ht="38.25">
      <c r="A20" s="92"/>
      <c r="B20" s="364">
        <v>4116</v>
      </c>
      <c r="C20" s="364" t="s">
        <v>165</v>
      </c>
      <c r="D20" s="364" t="s">
        <v>357</v>
      </c>
      <c r="E20" s="96">
        <v>150</v>
      </c>
      <c r="F20" s="95"/>
    </row>
    <row r="21" spans="1:6" s="97" customFormat="1" ht="51">
      <c r="A21" s="92"/>
      <c r="B21" s="34" t="s">
        <v>505</v>
      </c>
      <c r="C21" s="34" t="s">
        <v>367</v>
      </c>
      <c r="D21" s="34" t="s">
        <v>504</v>
      </c>
      <c r="E21" s="96">
        <v>3703</v>
      </c>
      <c r="F21" s="95"/>
    </row>
    <row r="22" spans="1:7" s="97" customFormat="1" ht="63.75">
      <c r="A22" s="92"/>
      <c r="B22" s="364"/>
      <c r="C22" s="34" t="s">
        <v>354</v>
      </c>
      <c r="D22" s="34" t="s">
        <v>21</v>
      </c>
      <c r="E22" s="96">
        <v>5790</v>
      </c>
      <c r="F22" s="95"/>
      <c r="G22" s="365"/>
    </row>
    <row r="23" spans="1:6" s="97" customFormat="1" ht="51">
      <c r="A23" s="92"/>
      <c r="B23" s="364"/>
      <c r="C23" s="34" t="s">
        <v>371</v>
      </c>
      <c r="D23" s="34" t="s">
        <v>372</v>
      </c>
      <c r="E23" s="96">
        <v>557</v>
      </c>
      <c r="F23" s="95"/>
    </row>
    <row r="24" spans="1:7" s="97" customFormat="1" ht="51">
      <c r="A24" s="92"/>
      <c r="B24" s="364"/>
      <c r="C24" s="34" t="s">
        <v>377</v>
      </c>
      <c r="D24" s="34" t="s">
        <v>415</v>
      </c>
      <c r="E24" s="96">
        <v>1070</v>
      </c>
      <c r="F24" s="95"/>
      <c r="G24" s="365"/>
    </row>
    <row r="25" spans="1:7" s="97" customFormat="1" ht="51">
      <c r="A25" s="92"/>
      <c r="B25" s="364">
        <v>4116</v>
      </c>
      <c r="C25" s="34" t="s">
        <v>16</v>
      </c>
      <c r="D25" s="34" t="s">
        <v>17</v>
      </c>
      <c r="E25" s="96">
        <v>286</v>
      </c>
      <c r="F25" s="95"/>
      <c r="G25" s="365"/>
    </row>
    <row r="26" spans="1:6" s="97" customFormat="1" ht="63.75">
      <c r="A26" s="92">
        <v>1037</v>
      </c>
      <c r="B26" s="364">
        <v>2111</v>
      </c>
      <c r="C26" s="364" t="s">
        <v>328</v>
      </c>
      <c r="D26" s="34" t="s">
        <v>402</v>
      </c>
      <c r="E26" s="96">
        <v>1050</v>
      </c>
      <c r="F26" s="95"/>
    </row>
    <row r="27" spans="1:6" s="97" customFormat="1" ht="51">
      <c r="A27" s="92">
        <v>2143</v>
      </c>
      <c r="B27" s="34">
        <v>2111</v>
      </c>
      <c r="C27" s="364" t="s">
        <v>203</v>
      </c>
      <c r="D27" s="34" t="s">
        <v>22</v>
      </c>
      <c r="E27" s="96">
        <v>122</v>
      </c>
      <c r="F27" s="95"/>
    </row>
    <row r="28" spans="1:6" s="97" customFormat="1" ht="38.25">
      <c r="A28" s="92">
        <v>2143</v>
      </c>
      <c r="B28" s="34">
        <v>2112</v>
      </c>
      <c r="C28" s="364" t="s">
        <v>203</v>
      </c>
      <c r="D28" s="34" t="s">
        <v>13</v>
      </c>
      <c r="E28" s="96">
        <v>80</v>
      </c>
      <c r="F28" s="95"/>
    </row>
    <row r="29" spans="1:6" s="97" customFormat="1" ht="63.75">
      <c r="A29" s="92">
        <v>3314</v>
      </c>
      <c r="B29" s="364" t="s">
        <v>145</v>
      </c>
      <c r="C29" s="364" t="s">
        <v>204</v>
      </c>
      <c r="D29" s="34" t="s">
        <v>373</v>
      </c>
      <c r="E29" s="96">
        <v>172</v>
      </c>
      <c r="F29" s="95"/>
    </row>
    <row r="30" spans="1:6" s="97" customFormat="1" ht="38.25">
      <c r="A30" s="92">
        <v>3315</v>
      </c>
      <c r="B30" s="364">
        <v>2111</v>
      </c>
      <c r="C30" s="364" t="s">
        <v>250</v>
      </c>
      <c r="D30" s="34" t="s">
        <v>14</v>
      </c>
      <c r="E30" s="96">
        <v>80</v>
      </c>
      <c r="F30" s="95"/>
    </row>
    <row r="31" spans="1:7" s="97" customFormat="1" ht="93" customHeight="1">
      <c r="A31" s="92">
        <v>3319</v>
      </c>
      <c r="B31" s="34">
        <v>2111</v>
      </c>
      <c r="C31" s="34" t="s">
        <v>390</v>
      </c>
      <c r="D31" s="34" t="s">
        <v>475</v>
      </c>
      <c r="E31" s="96">
        <v>400</v>
      </c>
      <c r="F31" s="95"/>
      <c r="G31" s="366"/>
    </row>
    <row r="32" spans="1:7" s="97" customFormat="1" ht="56.25" customHeight="1">
      <c r="A32" s="92">
        <v>3319</v>
      </c>
      <c r="B32" s="34" t="s">
        <v>389</v>
      </c>
      <c r="C32" s="34" t="s">
        <v>391</v>
      </c>
      <c r="D32" s="34" t="s">
        <v>392</v>
      </c>
      <c r="E32" s="96">
        <v>61</v>
      </c>
      <c r="F32" s="95"/>
      <c r="G32" s="367"/>
    </row>
    <row r="33" spans="1:6" s="97" customFormat="1" ht="38.25">
      <c r="A33" s="92">
        <v>3349</v>
      </c>
      <c r="B33" s="364">
        <v>2111</v>
      </c>
      <c r="C33" s="364" t="s">
        <v>161</v>
      </c>
      <c r="D33" s="34" t="s">
        <v>23</v>
      </c>
      <c r="E33" s="96">
        <v>80</v>
      </c>
      <c r="F33" s="95"/>
    </row>
    <row r="34" spans="1:6" s="97" customFormat="1" ht="76.5">
      <c r="A34" s="92">
        <v>3612</v>
      </c>
      <c r="B34" s="34" t="s">
        <v>375</v>
      </c>
      <c r="C34" s="364" t="s">
        <v>277</v>
      </c>
      <c r="D34" s="34" t="s">
        <v>376</v>
      </c>
      <c r="E34" s="96">
        <v>26301</v>
      </c>
      <c r="F34" s="95"/>
    </row>
    <row r="35" spans="1:7" s="97" customFormat="1" ht="118.5" customHeight="1">
      <c r="A35" s="92">
        <v>3613</v>
      </c>
      <c r="B35" s="364">
        <v>2132</v>
      </c>
      <c r="C35" s="364" t="s">
        <v>234</v>
      </c>
      <c r="D35" s="34" t="s">
        <v>487</v>
      </c>
      <c r="E35" s="96">
        <v>1306</v>
      </c>
      <c r="F35" s="95"/>
      <c r="G35" s="367"/>
    </row>
    <row r="36" spans="1:7" s="97" customFormat="1" ht="25.5">
      <c r="A36" s="92">
        <v>3613</v>
      </c>
      <c r="B36" s="364">
        <v>2132</v>
      </c>
      <c r="C36" s="364" t="s">
        <v>211</v>
      </c>
      <c r="D36" s="34" t="s">
        <v>24</v>
      </c>
      <c r="E36" s="96">
        <v>10</v>
      </c>
      <c r="F36" s="95"/>
      <c r="G36" s="367"/>
    </row>
    <row r="37" spans="1:7" s="97" customFormat="1" ht="51">
      <c r="A37" s="92">
        <v>3613</v>
      </c>
      <c r="B37" s="364">
        <v>2132</v>
      </c>
      <c r="C37" s="34" t="s">
        <v>548</v>
      </c>
      <c r="D37" s="34" t="s">
        <v>555</v>
      </c>
      <c r="E37" s="96">
        <v>39</v>
      </c>
      <c r="F37" s="95"/>
      <c r="G37" s="367"/>
    </row>
    <row r="38" spans="1:7" s="97" customFormat="1" ht="51">
      <c r="A38" s="92">
        <v>3613</v>
      </c>
      <c r="B38" s="364">
        <v>2132</v>
      </c>
      <c r="C38" s="364" t="s">
        <v>131</v>
      </c>
      <c r="D38" s="34" t="s">
        <v>398</v>
      </c>
      <c r="E38" s="96">
        <v>32</v>
      </c>
      <c r="F38" s="95"/>
      <c r="G38" s="366"/>
    </row>
    <row r="39" spans="1:7" s="97" customFormat="1" ht="25.5">
      <c r="A39" s="92">
        <v>3613</v>
      </c>
      <c r="B39" s="364">
        <v>2132</v>
      </c>
      <c r="C39" s="364" t="s">
        <v>212</v>
      </c>
      <c r="D39" s="34" t="s">
        <v>393</v>
      </c>
      <c r="E39" s="346">
        <v>220</v>
      </c>
      <c r="F39" s="95"/>
      <c r="G39" s="99"/>
    </row>
    <row r="40" spans="1:7" s="97" customFormat="1" ht="51">
      <c r="A40" s="92">
        <v>3613</v>
      </c>
      <c r="B40" s="364">
        <v>2324</v>
      </c>
      <c r="C40" s="364" t="s">
        <v>362</v>
      </c>
      <c r="D40" s="34" t="s">
        <v>0</v>
      </c>
      <c r="E40" s="96">
        <v>380</v>
      </c>
      <c r="F40" s="95"/>
      <c r="G40" s="366"/>
    </row>
    <row r="41" spans="1:7" s="97" customFormat="1" ht="51">
      <c r="A41" s="92">
        <v>3633</v>
      </c>
      <c r="B41" s="364">
        <v>2133</v>
      </c>
      <c r="C41" s="364" t="s">
        <v>249</v>
      </c>
      <c r="D41" s="368" t="s">
        <v>506</v>
      </c>
      <c r="E41" s="369">
        <v>118</v>
      </c>
      <c r="F41" s="100"/>
      <c r="G41" s="367"/>
    </row>
    <row r="42" spans="1:7" s="97" customFormat="1" ht="25.5">
      <c r="A42" s="92">
        <v>3639</v>
      </c>
      <c r="B42" s="364">
        <v>2119</v>
      </c>
      <c r="C42" s="364" t="s">
        <v>227</v>
      </c>
      <c r="D42" s="34" t="s">
        <v>476</v>
      </c>
      <c r="E42" s="96">
        <v>20</v>
      </c>
      <c r="F42" s="95"/>
      <c r="G42" s="367"/>
    </row>
    <row r="43" spans="1:7" s="97" customFormat="1" ht="51">
      <c r="A43" s="92">
        <v>3639</v>
      </c>
      <c r="B43" s="364">
        <v>2131</v>
      </c>
      <c r="C43" s="364" t="s">
        <v>276</v>
      </c>
      <c r="D43" s="364" t="s">
        <v>84</v>
      </c>
      <c r="E43" s="96">
        <v>320</v>
      </c>
      <c r="F43" s="95"/>
      <c r="G43" s="367"/>
    </row>
    <row r="44" spans="1:7" s="97" customFormat="1" ht="25.5">
      <c r="A44" s="92">
        <v>3722</v>
      </c>
      <c r="B44" s="364">
        <v>2132</v>
      </c>
      <c r="C44" s="34" t="s">
        <v>405</v>
      </c>
      <c r="D44" s="34" t="s">
        <v>406</v>
      </c>
      <c r="E44" s="96">
        <v>121</v>
      </c>
      <c r="F44" s="95"/>
      <c r="G44" s="367"/>
    </row>
    <row r="45" spans="1:6" s="97" customFormat="1" ht="25.5">
      <c r="A45" s="92">
        <v>3722</v>
      </c>
      <c r="B45" s="364">
        <v>2324</v>
      </c>
      <c r="C45" s="364" t="s">
        <v>251</v>
      </c>
      <c r="D45" s="34" t="s">
        <v>407</v>
      </c>
      <c r="E45" s="96">
        <v>750</v>
      </c>
      <c r="F45" s="95"/>
    </row>
    <row r="46" spans="1:6" s="97" customFormat="1" ht="51">
      <c r="A46" s="92">
        <v>5311</v>
      </c>
      <c r="B46" s="364">
        <v>2212</v>
      </c>
      <c r="C46" s="364" t="s">
        <v>213</v>
      </c>
      <c r="D46" s="34" t="s">
        <v>474</v>
      </c>
      <c r="E46" s="96">
        <v>180</v>
      </c>
      <c r="F46" s="95"/>
    </row>
    <row r="47" spans="1:6" s="97" customFormat="1" ht="25.5">
      <c r="A47" s="92">
        <v>5512</v>
      </c>
      <c r="B47" s="364">
        <v>2324</v>
      </c>
      <c r="C47" s="364" t="s">
        <v>202</v>
      </c>
      <c r="D47" s="34" t="s">
        <v>397</v>
      </c>
      <c r="E47" s="96">
        <v>60</v>
      </c>
      <c r="F47" s="95"/>
    </row>
    <row r="48" spans="1:6" s="97" customFormat="1" ht="25.5">
      <c r="A48" s="92">
        <v>6171</v>
      </c>
      <c r="B48" s="364">
        <v>2111</v>
      </c>
      <c r="C48" s="34" t="s">
        <v>401</v>
      </c>
      <c r="D48" s="34" t="s">
        <v>400</v>
      </c>
      <c r="E48" s="96">
        <v>8</v>
      </c>
      <c r="F48" s="95"/>
    </row>
    <row r="49" spans="1:6" s="97" customFormat="1" ht="51">
      <c r="A49" s="92">
        <v>6171</v>
      </c>
      <c r="B49" s="364">
        <v>2119</v>
      </c>
      <c r="C49" s="369" t="s">
        <v>252</v>
      </c>
      <c r="D49" s="346" t="s">
        <v>379</v>
      </c>
      <c r="E49" s="96">
        <v>7</v>
      </c>
      <c r="F49" s="95"/>
    </row>
    <row r="50" spans="1:7" s="97" customFormat="1" ht="25.5">
      <c r="A50" s="92">
        <v>6171</v>
      </c>
      <c r="B50" s="364">
        <v>2212</v>
      </c>
      <c r="C50" s="364" t="s">
        <v>273</v>
      </c>
      <c r="D50" s="34" t="s">
        <v>416</v>
      </c>
      <c r="E50" s="96">
        <v>10</v>
      </c>
      <c r="F50" s="95"/>
      <c r="G50" s="365"/>
    </row>
    <row r="51" spans="1:7" s="97" customFormat="1" ht="25.5">
      <c r="A51" s="92">
        <v>6171</v>
      </c>
      <c r="B51" s="364">
        <v>2310</v>
      </c>
      <c r="C51" s="364" t="s">
        <v>278</v>
      </c>
      <c r="D51" s="369" t="s">
        <v>90</v>
      </c>
      <c r="E51" s="96">
        <v>2</v>
      </c>
      <c r="F51" s="95"/>
      <c r="G51" s="365"/>
    </row>
    <row r="52" spans="1:7" s="97" customFormat="1" ht="38.25">
      <c r="A52" s="92">
        <v>6310</v>
      </c>
      <c r="B52" s="364">
        <v>2141</v>
      </c>
      <c r="C52" s="364" t="s">
        <v>253</v>
      </c>
      <c r="D52" s="34" t="s">
        <v>366</v>
      </c>
      <c r="E52" s="96">
        <v>5</v>
      </c>
      <c r="F52" s="95"/>
      <c r="G52" s="365"/>
    </row>
    <row r="53" spans="1:6" s="97" customFormat="1" ht="38.25">
      <c r="A53" s="92">
        <v>3639</v>
      </c>
      <c r="B53" s="364">
        <v>3111</v>
      </c>
      <c r="C53" s="364" t="s">
        <v>236</v>
      </c>
      <c r="D53" s="364" t="s">
        <v>363</v>
      </c>
      <c r="E53" s="96">
        <v>5</v>
      </c>
      <c r="F53" s="95"/>
    </row>
    <row r="54" spans="1:6" ht="13.5" thickBot="1">
      <c r="A54" s="426" t="s">
        <v>262</v>
      </c>
      <c r="B54" s="427"/>
      <c r="C54" s="427"/>
      <c r="D54" s="101"/>
      <c r="E54" s="102">
        <f>SUM(E5:E53)</f>
        <v>180848</v>
      </c>
      <c r="F54" s="102">
        <f>SUM(F5:F53)</f>
        <v>0</v>
      </c>
    </row>
    <row r="55" spans="1:6" ht="12.75">
      <c r="A55" s="103"/>
      <c r="B55" s="103"/>
      <c r="C55" s="104"/>
      <c r="D55" s="103"/>
      <c r="E55" s="105" t="s">
        <v>351</v>
      </c>
      <c r="F55" s="106"/>
    </row>
    <row r="56" spans="1:6" ht="12.75">
      <c r="A56" s="103"/>
      <c r="B56" s="103"/>
      <c r="C56" s="104"/>
      <c r="D56" s="103"/>
      <c r="E56" s="105">
        <v>180848</v>
      </c>
      <c r="F56" s="106"/>
    </row>
    <row r="57" spans="1:6" ht="12.75">
      <c r="A57" s="103"/>
      <c r="B57" s="103"/>
      <c r="C57" s="104"/>
      <c r="D57" s="103"/>
      <c r="E57" s="106"/>
      <c r="F57" s="106"/>
    </row>
    <row r="58" spans="1:6" ht="12.75">
      <c r="A58" s="103"/>
      <c r="B58" s="103"/>
      <c r="C58" s="104"/>
      <c r="D58" s="103"/>
      <c r="E58" s="106"/>
      <c r="F58" s="106"/>
    </row>
    <row r="59" spans="1:6" ht="12.75">
      <c r="A59" s="428"/>
      <c r="B59" s="429"/>
      <c r="C59" s="107"/>
      <c r="D59" s="107"/>
      <c r="E59" s="107"/>
      <c r="F59" s="107"/>
    </row>
    <row r="60" spans="1:6" ht="12.75">
      <c r="A60" s="108"/>
      <c r="B60" s="109"/>
      <c r="C60" s="109"/>
      <c r="D60" s="109"/>
      <c r="E60" s="109"/>
      <c r="F60" s="109"/>
    </row>
    <row r="61" spans="1:6" ht="12.75">
      <c r="A61" s="110"/>
      <c r="B61" s="111"/>
      <c r="C61" s="111"/>
      <c r="D61" s="112"/>
      <c r="E61" s="113"/>
      <c r="F61" s="113"/>
    </row>
    <row r="62" spans="1:6" ht="12.75">
      <c r="A62" s="110"/>
      <c r="B62" s="111"/>
      <c r="C62" s="111"/>
      <c r="D62" s="112"/>
      <c r="E62" s="113"/>
      <c r="F62" s="113"/>
    </row>
    <row r="63" spans="1:6" ht="12.75">
      <c r="A63" s="110"/>
      <c r="B63" s="111"/>
      <c r="C63" s="111"/>
      <c r="D63" s="112"/>
      <c r="E63" s="113"/>
      <c r="F63" s="113"/>
    </row>
    <row r="64" spans="1:6" ht="12.75">
      <c r="A64" s="110"/>
      <c r="B64" s="111"/>
      <c r="C64" s="111"/>
      <c r="D64" s="112"/>
      <c r="E64" s="113"/>
      <c r="F64" s="113"/>
    </row>
    <row r="65" spans="1:6" ht="12.75">
      <c r="A65" s="110"/>
      <c r="B65" s="111"/>
      <c r="C65" s="111"/>
      <c r="D65" s="112"/>
      <c r="E65" s="113"/>
      <c r="F65" s="113"/>
    </row>
    <row r="66" spans="1:6" ht="12.75">
      <c r="A66" s="110"/>
      <c r="B66" s="111"/>
      <c r="C66" s="108"/>
      <c r="D66" s="112"/>
      <c r="E66" s="113"/>
      <c r="F66" s="113"/>
    </row>
    <row r="67" spans="1:6" ht="12.75">
      <c r="A67" s="110"/>
      <c r="B67" s="114"/>
      <c r="C67" s="108"/>
      <c r="D67" s="112"/>
      <c r="E67" s="113"/>
      <c r="F67" s="113"/>
    </row>
    <row r="68" spans="1:6" ht="12.75">
      <c r="A68" s="110"/>
      <c r="B68" s="114"/>
      <c r="C68" s="108"/>
      <c r="D68" s="112"/>
      <c r="E68" s="113"/>
      <c r="F68" s="113"/>
    </row>
    <row r="69" spans="1:6" ht="12.75">
      <c r="A69" s="110"/>
      <c r="B69" s="114"/>
      <c r="C69" s="108"/>
      <c r="D69" s="112"/>
      <c r="E69" s="113"/>
      <c r="F69" s="113"/>
    </row>
    <row r="70" spans="1:6" ht="12.75">
      <c r="A70" s="110"/>
      <c r="B70" s="114"/>
      <c r="C70" s="111"/>
      <c r="D70" s="112"/>
      <c r="E70" s="113"/>
      <c r="F70" s="113"/>
    </row>
    <row r="71" spans="1:6" ht="12.75">
      <c r="A71" s="110"/>
      <c r="B71" s="114"/>
      <c r="C71" s="111"/>
      <c r="D71" s="112"/>
      <c r="E71" s="113"/>
      <c r="F71" s="113"/>
    </row>
    <row r="72" spans="1:6" ht="12.75">
      <c r="A72" s="110"/>
      <c r="B72" s="114"/>
      <c r="C72" s="108"/>
      <c r="D72" s="112"/>
      <c r="E72" s="113"/>
      <c r="F72" s="113"/>
    </row>
    <row r="73" spans="1:6" ht="12.75">
      <c r="A73" s="110"/>
      <c r="B73" s="114"/>
      <c r="C73" s="111"/>
      <c r="D73" s="112"/>
      <c r="E73" s="113"/>
      <c r="F73" s="113"/>
    </row>
    <row r="74" spans="1:6" ht="12.75">
      <c r="A74" s="110"/>
      <c r="B74" s="114"/>
      <c r="C74" s="111"/>
      <c r="D74" s="112"/>
      <c r="E74" s="113"/>
      <c r="F74" s="113"/>
    </row>
    <row r="75" spans="1:6" ht="12.75">
      <c r="A75" s="110"/>
      <c r="B75" s="114"/>
      <c r="C75" s="111"/>
      <c r="D75" s="112"/>
      <c r="E75" s="113"/>
      <c r="F75" s="113"/>
    </row>
    <row r="76" spans="1:6" ht="12.75">
      <c r="A76" s="110"/>
      <c r="B76" s="114"/>
      <c r="C76" s="108"/>
      <c r="D76" s="112"/>
      <c r="E76" s="113"/>
      <c r="F76" s="113"/>
    </row>
    <row r="77" spans="1:6" ht="12.75">
      <c r="A77" s="110"/>
      <c r="B77" s="114"/>
      <c r="C77" s="108"/>
      <c r="D77" s="112"/>
      <c r="E77" s="113"/>
      <c r="F77" s="113"/>
    </row>
    <row r="78" spans="1:6" ht="12.75">
      <c r="A78" s="110"/>
      <c r="B78" s="114"/>
      <c r="C78" s="111"/>
      <c r="D78" s="112"/>
      <c r="E78" s="113"/>
      <c r="F78" s="113"/>
    </row>
    <row r="79" spans="1:6" ht="12.75">
      <c r="A79" s="110"/>
      <c r="B79" s="114"/>
      <c r="C79" s="111"/>
      <c r="D79" s="112"/>
      <c r="E79" s="113"/>
      <c r="F79" s="113"/>
    </row>
    <row r="80" spans="1:6" ht="12.75">
      <c r="A80" s="110"/>
      <c r="B80" s="114"/>
      <c r="C80" s="111"/>
      <c r="D80" s="112"/>
      <c r="E80" s="113"/>
      <c r="F80" s="113"/>
    </row>
    <row r="81" spans="1:6" ht="12.75">
      <c r="A81" s="110"/>
      <c r="B81" s="114"/>
      <c r="C81" s="111"/>
      <c r="D81" s="112"/>
      <c r="E81" s="113"/>
      <c r="F81" s="113"/>
    </row>
    <row r="82" spans="1:6" ht="12.75">
      <c r="A82" s="110"/>
      <c r="B82" s="114"/>
      <c r="C82" s="111"/>
      <c r="D82" s="112"/>
      <c r="E82" s="113"/>
      <c r="F82" s="113"/>
    </row>
    <row r="83" spans="1:6" ht="12.75">
      <c r="A83" s="110"/>
      <c r="B83" s="114"/>
      <c r="C83" s="111"/>
      <c r="D83" s="112"/>
      <c r="E83" s="113"/>
      <c r="F83" s="113"/>
    </row>
    <row r="84" spans="1:6" ht="12.75">
      <c r="A84" s="110"/>
      <c r="B84" s="114"/>
      <c r="C84" s="111"/>
      <c r="D84" s="112"/>
      <c r="E84" s="113"/>
      <c r="F84" s="113"/>
    </row>
    <row r="85" spans="1:6" ht="12.75">
      <c r="A85" s="110"/>
      <c r="B85" s="114"/>
      <c r="C85" s="111"/>
      <c r="D85" s="112"/>
      <c r="E85" s="113"/>
      <c r="F85" s="113"/>
    </row>
    <row r="86" spans="1:6" ht="12.75">
      <c r="A86" s="110"/>
      <c r="B86" s="114"/>
      <c r="C86" s="111"/>
      <c r="D86" s="112"/>
      <c r="E86" s="113"/>
      <c r="F86" s="113"/>
    </row>
    <row r="87" spans="1:6" ht="12.75">
      <c r="A87" s="110"/>
      <c r="B87" s="114"/>
      <c r="C87" s="111"/>
      <c r="D87" s="112"/>
      <c r="E87" s="113"/>
      <c r="F87" s="113"/>
    </row>
    <row r="88" spans="1:6" ht="12.75">
      <c r="A88" s="110"/>
      <c r="B88" s="114"/>
      <c r="C88" s="111"/>
      <c r="D88" s="112"/>
      <c r="E88" s="113"/>
      <c r="F88" s="113"/>
    </row>
    <row r="89" spans="1:6" ht="12.75">
      <c r="A89" s="110"/>
      <c r="B89" s="114"/>
      <c r="C89" s="111"/>
      <c r="D89" s="112"/>
      <c r="E89" s="113"/>
      <c r="F89" s="113"/>
    </row>
    <row r="90" spans="1:6" ht="12.75">
      <c r="A90" s="110"/>
      <c r="B90" s="114"/>
      <c r="C90" s="111"/>
      <c r="D90" s="112"/>
      <c r="E90" s="113"/>
      <c r="F90" s="113"/>
    </row>
    <row r="91" spans="1:6" ht="12.75">
      <c r="A91" s="110"/>
      <c r="B91" s="114"/>
      <c r="C91" s="111"/>
      <c r="D91" s="112"/>
      <c r="E91" s="113"/>
      <c r="F91" s="113"/>
    </row>
    <row r="92" spans="1:6" ht="12.75">
      <c r="A92" s="110"/>
      <c r="B92" s="114"/>
      <c r="C92" s="111"/>
      <c r="D92" s="112"/>
      <c r="E92" s="113"/>
      <c r="F92" s="113"/>
    </row>
    <row r="93" spans="1:6" ht="12.75">
      <c r="A93" s="110"/>
      <c r="B93" s="114"/>
      <c r="C93" s="111"/>
      <c r="D93" s="112"/>
      <c r="E93" s="113"/>
      <c r="F93" s="113"/>
    </row>
    <row r="94" spans="1:6" ht="12.75">
      <c r="A94" s="110"/>
      <c r="B94" s="114"/>
      <c r="C94" s="111"/>
      <c r="D94" s="112"/>
      <c r="E94" s="113"/>
      <c r="F94" s="113"/>
    </row>
    <row r="95" spans="1:6" ht="12.75">
      <c r="A95" s="110"/>
      <c r="B95" s="114"/>
      <c r="C95" s="111"/>
      <c r="D95" s="112"/>
      <c r="E95" s="113"/>
      <c r="F95" s="113"/>
    </row>
    <row r="96" spans="1:6" ht="12.75">
      <c r="A96" s="110"/>
      <c r="B96" s="114"/>
      <c r="C96" s="111"/>
      <c r="D96" s="112"/>
      <c r="E96" s="113"/>
      <c r="F96" s="113"/>
    </row>
    <row r="97" spans="1:6" ht="12.75">
      <c r="A97" s="110"/>
      <c r="B97" s="114"/>
      <c r="C97" s="111"/>
      <c r="D97" s="112"/>
      <c r="E97" s="113"/>
      <c r="F97" s="113"/>
    </row>
    <row r="98" spans="1:6" ht="12.75">
      <c r="A98" s="110"/>
      <c r="B98" s="114"/>
      <c r="C98" s="111"/>
      <c r="D98" s="112"/>
      <c r="E98" s="113"/>
      <c r="F98" s="113"/>
    </row>
    <row r="99" spans="1:6" ht="12.75">
      <c r="A99" s="110"/>
      <c r="B99" s="114"/>
      <c r="C99" s="111"/>
      <c r="D99" s="112"/>
      <c r="E99" s="113"/>
      <c r="F99" s="113"/>
    </row>
    <row r="100" spans="1:6" ht="12.75">
      <c r="A100" s="110"/>
      <c r="B100" s="114"/>
      <c r="C100" s="111"/>
      <c r="D100" s="112"/>
      <c r="E100" s="113"/>
      <c r="F100" s="113"/>
    </row>
    <row r="101" spans="1:6" ht="12.75">
      <c r="A101" s="110"/>
      <c r="B101" s="114"/>
      <c r="C101" s="111"/>
      <c r="D101" s="112"/>
      <c r="E101" s="113"/>
      <c r="F101" s="113"/>
    </row>
    <row r="102" spans="1:6" ht="12.75">
      <c r="A102" s="110"/>
      <c r="B102" s="114"/>
      <c r="C102" s="111"/>
      <c r="D102" s="112"/>
      <c r="E102" s="113"/>
      <c r="F102" s="113"/>
    </row>
    <row r="103" spans="1:6" ht="12.75">
      <c r="A103" s="110"/>
      <c r="B103" s="114"/>
      <c r="C103" s="111"/>
      <c r="D103" s="112"/>
      <c r="E103" s="113"/>
      <c r="F103" s="113"/>
    </row>
    <row r="104" spans="1:6" ht="12.75">
      <c r="A104" s="110"/>
      <c r="B104" s="114"/>
      <c r="C104" s="111"/>
      <c r="D104" s="112"/>
      <c r="E104" s="113"/>
      <c r="F104" s="113"/>
    </row>
    <row r="105" spans="1:6" ht="12.75">
      <c r="A105" s="110"/>
      <c r="B105" s="114"/>
      <c r="C105" s="111"/>
      <c r="D105" s="112"/>
      <c r="E105" s="113"/>
      <c r="F105" s="113"/>
    </row>
    <row r="106" spans="1:6" ht="12.75">
      <c r="A106" s="110"/>
      <c r="B106" s="114"/>
      <c r="C106" s="111"/>
      <c r="D106" s="112"/>
      <c r="E106" s="113"/>
      <c r="F106" s="113"/>
    </row>
    <row r="107" spans="1:6" ht="12.75">
      <c r="A107" s="110"/>
      <c r="B107" s="114"/>
      <c r="C107" s="111"/>
      <c r="D107" s="112"/>
      <c r="E107" s="113"/>
      <c r="F107" s="113"/>
    </row>
    <row r="108" spans="1:6" ht="12.75">
      <c r="A108" s="110"/>
      <c r="B108" s="114"/>
      <c r="C108" s="111"/>
      <c r="D108" s="112"/>
      <c r="E108" s="113"/>
      <c r="F108" s="113"/>
    </row>
    <row r="109" spans="1:6" ht="12.75">
      <c r="A109" s="110"/>
      <c r="B109" s="114"/>
      <c r="C109" s="111"/>
      <c r="D109" s="112"/>
      <c r="E109" s="113"/>
      <c r="F109" s="113"/>
    </row>
    <row r="110" spans="1:6" ht="12.75">
      <c r="A110" s="110"/>
      <c r="B110" s="114"/>
      <c r="C110" s="111"/>
      <c r="D110" s="112"/>
      <c r="E110" s="113"/>
      <c r="F110" s="113"/>
    </row>
    <row r="111" spans="1:6" ht="12.75">
      <c r="A111" s="110"/>
      <c r="B111" s="114"/>
      <c r="C111" s="111"/>
      <c r="D111" s="112"/>
      <c r="E111" s="113"/>
      <c r="F111" s="113"/>
    </row>
    <row r="112" spans="1:6" ht="12.75">
      <c r="A112" s="110"/>
      <c r="B112" s="114"/>
      <c r="C112" s="111"/>
      <c r="D112" s="112"/>
      <c r="E112" s="113"/>
      <c r="F112" s="113"/>
    </row>
    <row r="113" spans="1:6" ht="12.75">
      <c r="A113" s="110"/>
      <c r="B113" s="114"/>
      <c r="C113" s="111"/>
      <c r="D113" s="112"/>
      <c r="E113" s="113"/>
      <c r="F113" s="113"/>
    </row>
    <row r="114" spans="1:6" ht="12.75">
      <c r="A114" s="110"/>
      <c r="B114" s="114"/>
      <c r="C114" s="115"/>
      <c r="D114" s="112"/>
      <c r="E114" s="113"/>
      <c r="F114" s="113"/>
    </row>
    <row r="115" spans="1:6" ht="12.75">
      <c r="A115" s="110"/>
      <c r="B115" s="114"/>
      <c r="C115" s="111"/>
      <c r="D115" s="112"/>
      <c r="E115" s="113"/>
      <c r="F115" s="113"/>
    </row>
    <row r="116" spans="1:6" ht="12.75">
      <c r="A116" s="110"/>
      <c r="B116" s="114"/>
      <c r="C116" s="108"/>
      <c r="D116" s="112"/>
      <c r="E116" s="113"/>
      <c r="F116" s="113"/>
    </row>
    <row r="117" spans="1:6" ht="12.75">
      <c r="A117" s="110"/>
      <c r="B117" s="114"/>
      <c r="C117" s="108"/>
      <c r="D117" s="112"/>
      <c r="E117" s="113"/>
      <c r="F117" s="113"/>
    </row>
    <row r="118" spans="1:6" ht="12.75">
      <c r="A118" s="110"/>
      <c r="B118" s="114"/>
      <c r="C118" s="108"/>
      <c r="D118" s="112"/>
      <c r="E118" s="113"/>
      <c r="F118" s="113"/>
    </row>
    <row r="119" spans="1:6" ht="12.75">
      <c r="A119" s="110"/>
      <c r="B119" s="114"/>
      <c r="C119" s="111"/>
      <c r="D119" s="112"/>
      <c r="E119" s="113"/>
      <c r="F119" s="113"/>
    </row>
    <row r="120" spans="1:6" ht="12.75">
      <c r="A120" s="110"/>
      <c r="B120" s="114"/>
      <c r="C120" s="111"/>
      <c r="D120" s="112"/>
      <c r="E120" s="113"/>
      <c r="F120" s="113"/>
    </row>
    <row r="121" spans="1:6" ht="12.75">
      <c r="A121" s="110"/>
      <c r="B121" s="114"/>
      <c r="C121" s="111"/>
      <c r="D121" s="112"/>
      <c r="E121" s="113"/>
      <c r="F121" s="113"/>
    </row>
    <row r="122" spans="1:6" ht="12.75">
      <c r="A122" s="110"/>
      <c r="B122" s="114"/>
      <c r="C122" s="111"/>
      <c r="D122" s="112"/>
      <c r="E122" s="113"/>
      <c r="F122" s="113"/>
    </row>
    <row r="123" spans="1:6" ht="12.75">
      <c r="A123" s="110"/>
      <c r="B123" s="114"/>
      <c r="C123" s="111"/>
      <c r="D123" s="112"/>
      <c r="E123" s="113"/>
      <c r="F123" s="113"/>
    </row>
    <row r="124" spans="1:6" ht="12.75">
      <c r="A124" s="110"/>
      <c r="B124" s="114"/>
      <c r="C124" s="111"/>
      <c r="D124" s="112"/>
      <c r="E124" s="113"/>
      <c r="F124" s="113"/>
    </row>
    <row r="125" spans="1:6" ht="12.75">
      <c r="A125" s="110"/>
      <c r="B125" s="114"/>
      <c r="C125" s="111"/>
      <c r="D125" s="112"/>
      <c r="E125" s="113"/>
      <c r="F125" s="113"/>
    </row>
    <row r="126" spans="1:6" ht="12.75">
      <c r="A126" s="110"/>
      <c r="B126" s="114"/>
      <c r="C126" s="111"/>
      <c r="D126" s="112"/>
      <c r="E126" s="113"/>
      <c r="F126" s="113"/>
    </row>
    <row r="127" spans="1:6" ht="12.75">
      <c r="A127" s="110"/>
      <c r="B127" s="114"/>
      <c r="C127" s="111"/>
      <c r="D127" s="112"/>
      <c r="E127" s="113"/>
      <c r="F127" s="113"/>
    </row>
    <row r="128" spans="1:6" ht="12.75">
      <c r="A128" s="110"/>
      <c r="B128" s="114"/>
      <c r="C128" s="111"/>
      <c r="D128" s="112"/>
      <c r="E128" s="113"/>
      <c r="F128" s="113"/>
    </row>
    <row r="129" spans="1:6" ht="12.75">
      <c r="A129" s="110"/>
      <c r="B129" s="114"/>
      <c r="C129" s="111"/>
      <c r="D129" s="112"/>
      <c r="E129" s="113"/>
      <c r="F129" s="113"/>
    </row>
    <row r="130" spans="1:6" ht="12.75">
      <c r="A130" s="110"/>
      <c r="B130" s="114"/>
      <c r="C130" s="111"/>
      <c r="D130" s="112"/>
      <c r="E130" s="113"/>
      <c r="F130" s="113"/>
    </row>
    <row r="131" spans="1:6" ht="12.75">
      <c r="A131" s="110"/>
      <c r="B131" s="114"/>
      <c r="C131" s="111"/>
      <c r="D131" s="112"/>
      <c r="E131" s="113"/>
      <c r="F131" s="113"/>
    </row>
    <row r="132" spans="1:6" ht="12.75">
      <c r="A132" s="110"/>
      <c r="B132" s="114"/>
      <c r="C132" s="111"/>
      <c r="D132" s="112"/>
      <c r="E132" s="113"/>
      <c r="F132" s="113"/>
    </row>
    <row r="133" spans="1:6" ht="12.75">
      <c r="A133" s="110"/>
      <c r="B133" s="114"/>
      <c r="C133" s="111"/>
      <c r="D133" s="112"/>
      <c r="E133" s="113"/>
      <c r="F133" s="113"/>
    </row>
    <row r="134" spans="1:6" ht="12.75">
      <c r="A134" s="110"/>
      <c r="B134" s="114"/>
      <c r="C134" s="111"/>
      <c r="D134" s="112"/>
      <c r="E134" s="113"/>
      <c r="F134" s="113"/>
    </row>
    <row r="135" spans="1:6" ht="12.75">
      <c r="A135" s="110"/>
      <c r="B135" s="114"/>
      <c r="C135" s="111"/>
      <c r="D135" s="112"/>
      <c r="E135" s="113"/>
      <c r="F135" s="113"/>
    </row>
    <row r="136" spans="1:6" ht="12.75">
      <c r="A136" s="110"/>
      <c r="B136" s="116"/>
      <c r="C136" s="111"/>
      <c r="D136" s="117"/>
      <c r="E136" s="113"/>
      <c r="F136" s="113"/>
    </row>
    <row r="137" spans="1:6" ht="12.75">
      <c r="A137" s="103"/>
      <c r="B137" s="103"/>
      <c r="C137" s="103"/>
      <c r="D137" s="103"/>
      <c r="E137" s="118"/>
      <c r="F137" s="118"/>
    </row>
    <row r="138" spans="1:6" ht="12.75">
      <c r="A138" s="103"/>
      <c r="B138" s="103"/>
      <c r="C138" s="103"/>
      <c r="D138" s="103"/>
      <c r="E138" s="118"/>
      <c r="F138" s="118"/>
    </row>
    <row r="139" spans="1:6" ht="12.75">
      <c r="A139" s="103"/>
      <c r="B139" s="103"/>
      <c r="C139" s="103"/>
      <c r="D139" s="103"/>
      <c r="E139" s="118"/>
      <c r="F139" s="118"/>
    </row>
    <row r="140" spans="1:6" ht="12.75">
      <c r="A140" s="103"/>
      <c r="B140" s="103"/>
      <c r="C140" s="103"/>
      <c r="D140" s="103"/>
      <c r="E140" s="118"/>
      <c r="F140" s="118"/>
    </row>
    <row r="141" spans="1:6" ht="12.75">
      <c r="A141" s="103"/>
      <c r="B141" s="103"/>
      <c r="C141" s="103"/>
      <c r="D141" s="103"/>
      <c r="E141" s="118"/>
      <c r="F141" s="118"/>
    </row>
    <row r="142" spans="1:6" ht="12.75">
      <c r="A142" s="103"/>
      <c r="B142" s="103"/>
      <c r="C142" s="103"/>
      <c r="D142" s="103"/>
      <c r="E142" s="118"/>
      <c r="F142" s="118"/>
    </row>
    <row r="143" spans="1:6" ht="12.75">
      <c r="A143" s="103"/>
      <c r="B143" s="103"/>
      <c r="C143" s="103"/>
      <c r="D143" s="103"/>
      <c r="E143" s="118"/>
      <c r="F143" s="118"/>
    </row>
    <row r="145" spans="1:6" ht="12.75">
      <c r="A145" s="424"/>
      <c r="B145" s="425"/>
      <c r="C145" s="107"/>
      <c r="D145" s="107"/>
      <c r="E145" s="107"/>
      <c r="F145" s="107"/>
    </row>
    <row r="146" spans="1:6" ht="12.75">
      <c r="A146" s="108"/>
      <c r="B146" s="109"/>
      <c r="C146" s="109"/>
      <c r="D146" s="109"/>
      <c r="E146" s="109"/>
      <c r="F146" s="109"/>
    </row>
    <row r="147" spans="1:6" ht="12.75">
      <c r="A147" s="119"/>
      <c r="B147" s="120"/>
      <c r="C147" s="120"/>
      <c r="D147" s="121"/>
      <c r="E147" s="122"/>
      <c r="F147" s="122"/>
    </row>
    <row r="148" spans="1:6" ht="12.75">
      <c r="A148" s="119"/>
      <c r="B148" s="115"/>
      <c r="C148" s="123"/>
      <c r="D148" s="123"/>
      <c r="E148" s="118"/>
      <c r="F148" s="118"/>
    </row>
  </sheetData>
  <sheetProtection/>
  <mergeCells count="4">
    <mergeCell ref="A2:E2"/>
    <mergeCell ref="A145:B145"/>
    <mergeCell ref="A54:C54"/>
    <mergeCell ref="A59:B59"/>
  </mergeCells>
  <printOptions/>
  <pageMargins left="0.787401575" right="0.787401575" top="0.984251969" bottom="0.984251969" header="0.4921259845" footer="0.4921259845"/>
  <pageSetup fitToHeight="6" fitToWidth="1" horizontalDpi="600" verticalDpi="600" orientation="landscape" paperSize="9" r:id="rId1"/>
  <headerFooter alignWithMargins="0">
    <oddFooter>&amp;Lpříjmy&amp;C&amp;F&amp;Rstránka &amp;P</oddFooter>
  </headerFooter>
  <rowBreaks count="2" manualBreakCount="2">
    <brk id="11" max="7" man="1"/>
    <brk id="18" max="5"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N39"/>
  <sheetViews>
    <sheetView zoomScalePageLayoutView="0" workbookViewId="0" topLeftCell="A1">
      <selection activeCell="A1" sqref="A1"/>
    </sheetView>
  </sheetViews>
  <sheetFormatPr defaultColWidth="9.140625" defaultRowHeight="12.75"/>
  <cols>
    <col min="1" max="1" width="5.140625" style="223" customWidth="1"/>
    <col min="2" max="5" width="11.7109375" style="223" customWidth="1"/>
    <col min="6" max="7" width="12.00390625" style="223" customWidth="1"/>
    <col min="8" max="8" width="10.00390625" style="223" customWidth="1"/>
    <col min="9" max="9" width="12.7109375" style="223" customWidth="1"/>
    <col min="10" max="10" width="12.57421875" style="223" customWidth="1"/>
    <col min="11" max="14" width="10.28125" style="223" customWidth="1"/>
    <col min="15" max="15" width="11.7109375" style="223" customWidth="1"/>
    <col min="16" max="16384" width="9.140625" style="223" customWidth="1"/>
  </cols>
  <sheetData>
    <row r="1" ht="12.75">
      <c r="A1" s="223" t="s">
        <v>296</v>
      </c>
    </row>
    <row r="2" spans="1:5" ht="18.75">
      <c r="A2" s="355" t="s">
        <v>457</v>
      </c>
      <c r="C2" s="224"/>
      <c r="D2" s="224"/>
      <c r="E2" s="224"/>
    </row>
    <row r="3" spans="3:5" ht="12.75" customHeight="1">
      <c r="C3" s="224"/>
      <c r="D3" s="224"/>
      <c r="E3" s="224"/>
    </row>
    <row r="4" spans="1:9" ht="12.75">
      <c r="A4" s="225" t="s">
        <v>35</v>
      </c>
      <c r="C4" s="354" t="s">
        <v>458</v>
      </c>
      <c r="I4" s="225"/>
    </row>
    <row r="5" spans="1:9" ht="12.75">
      <c r="A5" s="226" t="s">
        <v>36</v>
      </c>
      <c r="C5" s="325" t="s">
        <v>459</v>
      </c>
      <c r="I5" s="226"/>
    </row>
    <row r="6" spans="1:9" ht="12.75">
      <c r="A6" s="227" t="s">
        <v>37</v>
      </c>
      <c r="C6" s="227" t="s">
        <v>460</v>
      </c>
      <c r="I6" s="227"/>
    </row>
    <row r="7" spans="1:9" ht="12.75">
      <c r="A7" s="227" t="s">
        <v>38</v>
      </c>
      <c r="C7" s="227" t="s">
        <v>461</v>
      </c>
      <c r="I7" s="227"/>
    </row>
    <row r="8" spans="1:14" ht="12.75">
      <c r="A8" s="227" t="s">
        <v>170</v>
      </c>
      <c r="C8" s="227" t="s">
        <v>462</v>
      </c>
      <c r="I8" s="227"/>
      <c r="N8" s="228"/>
    </row>
    <row r="9" spans="1:14" ht="12.75">
      <c r="A9" s="227" t="s">
        <v>39</v>
      </c>
      <c r="C9" s="227" t="s">
        <v>463</v>
      </c>
      <c r="K9" s="228"/>
      <c r="L9" s="228"/>
      <c r="M9" s="228"/>
      <c r="N9" s="228"/>
    </row>
    <row r="10" spans="1:14" ht="12.75">
      <c r="A10" s="227"/>
      <c r="K10" s="228"/>
      <c r="L10" s="228"/>
      <c r="M10" s="228"/>
      <c r="N10" s="228"/>
    </row>
    <row r="11" spans="1:14" ht="12.75">
      <c r="A11" s="227"/>
      <c r="N11" s="412" t="s">
        <v>137</v>
      </c>
    </row>
    <row r="12" spans="1:14" ht="12.75">
      <c r="A12" s="227"/>
      <c r="K12" s="228" t="s">
        <v>138</v>
      </c>
      <c r="L12" s="228" t="s">
        <v>138</v>
      </c>
      <c r="M12" s="228" t="s">
        <v>31</v>
      </c>
      <c r="N12" s="412" t="s">
        <v>344</v>
      </c>
    </row>
    <row r="13" spans="11:14" ht="12.75">
      <c r="K13" s="229" t="s">
        <v>343</v>
      </c>
      <c r="L13" s="229" t="s">
        <v>136</v>
      </c>
      <c r="M13" s="230" t="s">
        <v>32</v>
      </c>
      <c r="N13" s="412" t="s">
        <v>345</v>
      </c>
    </row>
    <row r="14" spans="3:14" ht="13.5" thickBot="1">
      <c r="C14" s="228" t="s">
        <v>341</v>
      </c>
      <c r="D14" s="228" t="s">
        <v>341</v>
      </c>
      <c r="E14" s="228" t="s">
        <v>341</v>
      </c>
      <c r="F14" s="228" t="s">
        <v>341</v>
      </c>
      <c r="G14" s="411" t="s">
        <v>341</v>
      </c>
      <c r="H14" s="411" t="s">
        <v>565</v>
      </c>
      <c r="I14" s="228" t="s">
        <v>341</v>
      </c>
      <c r="J14" s="411" t="s">
        <v>341</v>
      </c>
      <c r="K14" s="228" t="s">
        <v>342</v>
      </c>
      <c r="L14" s="228" t="s">
        <v>342</v>
      </c>
      <c r="M14" s="228" t="s">
        <v>342</v>
      </c>
      <c r="N14" s="412" t="s">
        <v>342</v>
      </c>
    </row>
    <row r="15" spans="1:14" ht="65.25" customHeight="1">
      <c r="A15" s="231" t="s">
        <v>149</v>
      </c>
      <c r="B15" s="232" t="s">
        <v>266</v>
      </c>
      <c r="C15" s="233" t="s">
        <v>86</v>
      </c>
      <c r="D15" s="233" t="s">
        <v>87</v>
      </c>
      <c r="E15" s="233" t="s">
        <v>88</v>
      </c>
      <c r="F15" s="233" t="s">
        <v>89</v>
      </c>
      <c r="G15" s="362" t="s">
        <v>452</v>
      </c>
      <c r="H15" s="361" t="s">
        <v>453</v>
      </c>
      <c r="I15" s="234" t="s">
        <v>456</v>
      </c>
      <c r="J15" s="234" t="s">
        <v>454</v>
      </c>
      <c r="K15" s="235" t="s">
        <v>455</v>
      </c>
      <c r="L15" s="235" t="s">
        <v>455</v>
      </c>
      <c r="M15" s="236" t="s">
        <v>455</v>
      </c>
      <c r="N15" s="237" t="s">
        <v>455</v>
      </c>
    </row>
    <row r="16" spans="1:14" ht="38.25">
      <c r="A16" s="238">
        <v>1111</v>
      </c>
      <c r="B16" s="239" t="s">
        <v>41</v>
      </c>
      <c r="C16" s="240">
        <v>17517180.33</v>
      </c>
      <c r="D16" s="240">
        <v>18178073.38</v>
      </c>
      <c r="E16" s="240">
        <v>18572739.41</v>
      </c>
      <c r="F16" s="240">
        <v>21300299.12</v>
      </c>
      <c r="G16" s="357">
        <v>24405086.9</v>
      </c>
      <c r="H16" s="356">
        <v>26268</v>
      </c>
      <c r="I16" s="241">
        <v>18051720.5</v>
      </c>
      <c r="J16" s="242">
        <f>I16+8679317.85</f>
        <v>26731038.35</v>
      </c>
      <c r="K16" s="243">
        <v>32190</v>
      </c>
      <c r="L16" s="244">
        <v>32190</v>
      </c>
      <c r="M16" s="244">
        <v>32162</v>
      </c>
      <c r="N16" s="245">
        <v>30581</v>
      </c>
    </row>
    <row r="17" spans="1:14" ht="39" customHeight="1">
      <c r="A17" s="238">
        <v>1112</v>
      </c>
      <c r="B17" s="239" t="s">
        <v>42</v>
      </c>
      <c r="C17" s="246">
        <v>1999142.42</v>
      </c>
      <c r="D17" s="246">
        <v>564186.9</v>
      </c>
      <c r="E17" s="246">
        <v>1400983.7</v>
      </c>
      <c r="F17" s="240">
        <v>1040673.68</v>
      </c>
      <c r="G17" s="357">
        <v>1185010.02</v>
      </c>
      <c r="H17" s="356">
        <v>700</v>
      </c>
      <c r="I17" s="241">
        <v>217170.28</v>
      </c>
      <c r="J17" s="242">
        <f>I17+376167.24</f>
        <v>593337.52</v>
      </c>
      <c r="K17" s="243">
        <v>760</v>
      </c>
      <c r="L17" s="244">
        <v>760</v>
      </c>
      <c r="M17" s="244">
        <v>762</v>
      </c>
      <c r="N17" s="245">
        <v>722</v>
      </c>
    </row>
    <row r="18" spans="1:14" ht="42.75" customHeight="1">
      <c r="A18" s="238">
        <v>1113</v>
      </c>
      <c r="B18" s="239" t="s">
        <v>43</v>
      </c>
      <c r="C18" s="246">
        <v>1803661.46</v>
      </c>
      <c r="D18" s="246">
        <v>2061663.9</v>
      </c>
      <c r="E18" s="246">
        <v>2195599.22</v>
      </c>
      <c r="F18" s="240">
        <v>2226630.29</v>
      </c>
      <c r="G18" s="357">
        <v>2200166.16</v>
      </c>
      <c r="H18" s="356">
        <v>2170</v>
      </c>
      <c r="I18" s="241">
        <v>1616230.09</v>
      </c>
      <c r="J18" s="242">
        <f>I18+778903.9</f>
        <v>2395133.99</v>
      </c>
      <c r="K18" s="243">
        <v>2460</v>
      </c>
      <c r="L18" s="244">
        <v>2460</v>
      </c>
      <c r="M18" s="244">
        <v>2463</v>
      </c>
      <c r="N18" s="245">
        <v>2337</v>
      </c>
    </row>
    <row r="19" spans="1:14" ht="28.5" customHeight="1">
      <c r="A19" s="238">
        <v>1121</v>
      </c>
      <c r="B19" s="239" t="s">
        <v>44</v>
      </c>
      <c r="C19" s="246">
        <v>17518367.2</v>
      </c>
      <c r="D19" s="246">
        <v>19705010.67</v>
      </c>
      <c r="E19" s="246">
        <v>20179627.55</v>
      </c>
      <c r="F19" s="240">
        <v>23008995.68</v>
      </c>
      <c r="G19" s="357">
        <v>23123971.04</v>
      </c>
      <c r="H19" s="356">
        <v>23377</v>
      </c>
      <c r="I19" s="241">
        <v>15317557.48</v>
      </c>
      <c r="J19" s="242">
        <f>I19+8665195.37</f>
        <v>23982752.85</v>
      </c>
      <c r="K19" s="243">
        <v>25470</v>
      </c>
      <c r="L19" s="244">
        <v>25490</v>
      </c>
      <c r="M19" s="244">
        <v>26453</v>
      </c>
      <c r="N19" s="245">
        <v>24197</v>
      </c>
    </row>
    <row r="20" spans="1:14" ht="18" customHeight="1">
      <c r="A20" s="238">
        <v>1211</v>
      </c>
      <c r="B20" s="239" t="s">
        <v>267</v>
      </c>
      <c r="C20" s="246">
        <v>36388122.76</v>
      </c>
      <c r="D20" s="246">
        <v>39564540.52</v>
      </c>
      <c r="E20" s="246">
        <v>39972910.06</v>
      </c>
      <c r="F20" s="247">
        <v>41772542.1</v>
      </c>
      <c r="G20" s="358">
        <v>47507509.61</v>
      </c>
      <c r="H20" s="356">
        <v>54747</v>
      </c>
      <c r="I20" s="241">
        <v>37152250.07</v>
      </c>
      <c r="J20" s="242">
        <f>I20+15711015</f>
        <v>52863265.07</v>
      </c>
      <c r="K20" s="243">
        <v>61040</v>
      </c>
      <c r="L20" s="244">
        <v>61030</v>
      </c>
      <c r="M20" s="244">
        <v>61051</v>
      </c>
      <c r="N20" s="245">
        <v>57988</v>
      </c>
    </row>
    <row r="21" spans="1:14" ht="38.25">
      <c r="A21" s="238">
        <v>1511</v>
      </c>
      <c r="B21" s="239" t="s">
        <v>45</v>
      </c>
      <c r="C21" s="246">
        <v>3318181.21</v>
      </c>
      <c r="D21" s="246">
        <v>3671156.67</v>
      </c>
      <c r="E21" s="246">
        <v>3573646.61</v>
      </c>
      <c r="F21" s="240">
        <v>3625068.76</v>
      </c>
      <c r="G21" s="357">
        <v>3593120.28</v>
      </c>
      <c r="H21" s="356">
        <v>3625</v>
      </c>
      <c r="I21" s="241">
        <v>2885535.32</v>
      </c>
      <c r="J21" s="242">
        <f>I21+522676.34</f>
        <v>3408211.6599999997</v>
      </c>
      <c r="K21" s="243">
        <v>3593</v>
      </c>
      <c r="L21" s="244"/>
      <c r="M21" s="244"/>
      <c r="N21" s="245">
        <v>3593</v>
      </c>
    </row>
    <row r="22" spans="1:14" ht="13.5" thickBot="1">
      <c r="A22" s="248"/>
      <c r="B22" s="249"/>
      <c r="C22" s="250">
        <f aca="true" t="shared" si="0" ref="C22:N22">SUM(C16:C21)</f>
        <v>78544655.37999998</v>
      </c>
      <c r="D22" s="250">
        <f t="shared" si="0"/>
        <v>83744632.04</v>
      </c>
      <c r="E22" s="250">
        <f t="shared" si="0"/>
        <v>85895506.55</v>
      </c>
      <c r="F22" s="251">
        <f t="shared" si="0"/>
        <v>92974209.63000001</v>
      </c>
      <c r="G22" s="360">
        <f>SUM(G16:G21)</f>
        <v>102014864.00999999</v>
      </c>
      <c r="H22" s="359">
        <f t="shared" si="0"/>
        <v>110887</v>
      </c>
      <c r="I22" s="252">
        <f t="shared" si="0"/>
        <v>75240463.74</v>
      </c>
      <c r="J22" s="252">
        <f t="shared" si="0"/>
        <v>109973739.44</v>
      </c>
      <c r="K22" s="253">
        <f t="shared" si="0"/>
        <v>125513</v>
      </c>
      <c r="L22" s="253">
        <f t="shared" si="0"/>
        <v>121930</v>
      </c>
      <c r="M22" s="253">
        <f t="shared" si="0"/>
        <v>122891</v>
      </c>
      <c r="N22" s="254">
        <f t="shared" si="0"/>
        <v>119418</v>
      </c>
    </row>
    <row r="23" spans="2:14" ht="12.75">
      <c r="B23" s="255"/>
      <c r="C23" s="363" t="s">
        <v>33</v>
      </c>
      <c r="D23" s="256" t="s">
        <v>34</v>
      </c>
      <c r="E23" s="256" t="s">
        <v>139</v>
      </c>
      <c r="F23" s="256" t="s">
        <v>140</v>
      </c>
      <c r="G23" s="256" t="s">
        <v>141</v>
      </c>
      <c r="H23" s="256" t="s">
        <v>171</v>
      </c>
      <c r="I23" s="256" t="s">
        <v>172</v>
      </c>
      <c r="J23" s="256" t="s">
        <v>173</v>
      </c>
      <c r="K23" s="256" t="s">
        <v>174</v>
      </c>
      <c r="L23" s="256" t="s">
        <v>175</v>
      </c>
      <c r="M23" s="256" t="s">
        <v>176</v>
      </c>
      <c r="N23" s="256" t="s">
        <v>177</v>
      </c>
    </row>
    <row r="24" spans="1:14" ht="12.75">
      <c r="A24" s="257"/>
      <c r="B24" s="255"/>
      <c r="C24" s="256"/>
      <c r="D24" s="256"/>
      <c r="E24" s="256"/>
      <c r="F24" s="256"/>
      <c r="G24" s="256"/>
      <c r="H24" s="256"/>
      <c r="I24" s="256"/>
      <c r="J24" s="256"/>
      <c r="K24" s="256"/>
      <c r="L24" s="256"/>
      <c r="M24" s="256"/>
      <c r="N24" s="256"/>
    </row>
    <row r="25" spans="1:14" ht="12.75">
      <c r="A25" s="1" t="s">
        <v>464</v>
      </c>
      <c r="B25" s="258"/>
      <c r="C25" s="259"/>
      <c r="D25" s="259"/>
      <c r="E25" s="259"/>
      <c r="F25" s="259"/>
      <c r="G25" s="259"/>
      <c r="H25" s="259"/>
      <c r="I25" s="259"/>
      <c r="J25" s="259"/>
      <c r="K25" s="259"/>
      <c r="L25" s="259"/>
      <c r="M25" s="259"/>
      <c r="N25" s="259"/>
    </row>
    <row r="26" spans="2:14" s="226" customFormat="1" ht="13.5" customHeight="1">
      <c r="B26" s="260"/>
      <c r="K26" s="261"/>
      <c r="L26" s="261"/>
      <c r="M26" s="261"/>
      <c r="N26" s="262"/>
    </row>
    <row r="27" spans="1:14" ht="12.75">
      <c r="A27" s="223" t="s">
        <v>40</v>
      </c>
      <c r="K27" s="263"/>
      <c r="L27" s="263"/>
      <c r="M27" s="263"/>
      <c r="N27" s="264"/>
    </row>
    <row r="28" spans="1:14" ht="12.75">
      <c r="A28" s="265" t="s">
        <v>15</v>
      </c>
      <c r="K28" s="263"/>
      <c r="L28" s="263"/>
      <c r="M28" s="263"/>
      <c r="N28" s="264"/>
    </row>
    <row r="29" spans="1:14" ht="12.75">
      <c r="A29" s="1" t="s">
        <v>465</v>
      </c>
      <c r="K29" s="263"/>
      <c r="L29" s="263"/>
      <c r="M29" s="263"/>
      <c r="N29" s="264"/>
    </row>
    <row r="30" spans="1:14" ht="12.75">
      <c r="A30" s="1" t="s">
        <v>495</v>
      </c>
      <c r="K30" s="263"/>
      <c r="L30" s="263"/>
      <c r="M30" s="263"/>
      <c r="N30" s="264"/>
    </row>
    <row r="31" spans="1:14" s="1" customFormat="1" ht="12.75">
      <c r="A31" s="265" t="s">
        <v>508</v>
      </c>
      <c r="K31" s="263"/>
      <c r="L31" s="263"/>
      <c r="M31" s="263"/>
      <c r="N31" s="395"/>
    </row>
    <row r="32" spans="1:14" ht="12.75">
      <c r="A32" s="1" t="s">
        <v>510</v>
      </c>
      <c r="K32" s="263"/>
      <c r="L32" s="263"/>
      <c r="M32" s="263"/>
      <c r="N32" s="264"/>
    </row>
    <row r="33" spans="1:14" ht="12.75">
      <c r="A33" s="1" t="s">
        <v>509</v>
      </c>
      <c r="K33" s="263"/>
      <c r="L33" s="263"/>
      <c r="M33" s="263"/>
      <c r="N33" s="264"/>
    </row>
    <row r="34" spans="1:14" ht="12.75">
      <c r="A34" s="265" t="s">
        <v>511</v>
      </c>
      <c r="K34" s="263"/>
      <c r="L34" s="263"/>
      <c r="M34" s="263"/>
      <c r="N34" s="264"/>
    </row>
    <row r="35" spans="1:14" ht="12.75">
      <c r="A35" s="265"/>
      <c r="K35" s="263"/>
      <c r="L35" s="263"/>
      <c r="M35" s="263"/>
      <c r="N35" s="264"/>
    </row>
    <row r="36" spans="1:14" ht="18.75">
      <c r="A36" s="266" t="s">
        <v>85</v>
      </c>
      <c r="K36" s="263"/>
      <c r="L36" s="263"/>
      <c r="M36" s="263"/>
      <c r="N36" s="264"/>
    </row>
    <row r="37" s="226" customFormat="1" ht="12.75"/>
    <row r="38" s="267" customFormat="1" ht="15.75">
      <c r="A38" s="3" t="s">
        <v>512</v>
      </c>
    </row>
    <row r="39" s="267" customFormat="1" ht="15.75">
      <c r="A39" s="267" t="s">
        <v>295</v>
      </c>
    </row>
  </sheetData>
  <sheetProtection/>
  <hyperlinks>
    <hyperlink ref="K13" r:id="rId1" display="www.cityfinance.cz"/>
    <hyperlink ref="L13" r:id="rId2" display="www.aqe.cz"/>
    <hyperlink ref="M13" r:id="rId3" display="www.smocr.cz"/>
  </hyperlinks>
  <printOptions/>
  <pageMargins left="0.787401575" right="0.787401575" top="0.984251969" bottom="0.984251969" header="0.4921259845" footer="0.4921259845"/>
  <pageSetup fitToHeight="0" fitToWidth="1" horizontalDpi="600" verticalDpi="600" orientation="landscape" paperSize="9" scale="86" r:id="rId4"/>
  <headerFooter alignWithMargins="0">
    <oddFooter>&amp;Ldaňové příjmy&amp;C&amp;F&amp;Rstránka &amp;P</oddFooter>
  </headerFooter>
  <rowBreaks count="1" manualBreakCount="1">
    <brk id="26" max="13" man="1"/>
  </rowBreaks>
</worksheet>
</file>

<file path=xl/worksheets/sheet4.xml><?xml version="1.0" encoding="utf-8"?>
<worksheet xmlns="http://schemas.openxmlformats.org/spreadsheetml/2006/main" xmlns:r="http://schemas.openxmlformats.org/officeDocument/2006/relationships">
  <sheetPr>
    <tabColor rgb="FFFF0000"/>
  </sheetPr>
  <dimension ref="A1:G210"/>
  <sheetViews>
    <sheetView zoomScaleSheetLayoutView="110" zoomScalePageLayoutView="80" workbookViewId="0" topLeftCell="A1">
      <selection activeCell="A1" sqref="A1"/>
    </sheetView>
  </sheetViews>
  <sheetFormatPr defaultColWidth="9.140625" defaultRowHeight="12.75"/>
  <cols>
    <col min="1" max="1" width="7.140625" style="133" customWidth="1"/>
    <col min="2" max="2" width="95.140625" style="134" customWidth="1"/>
    <col min="3" max="3" width="16.28125" style="133" customWidth="1"/>
    <col min="4" max="4" width="16.28125" style="220" customWidth="1"/>
    <col min="5" max="5" width="11.7109375" style="135" customWidth="1"/>
    <col min="6" max="16384" width="9.140625" style="133" customWidth="1"/>
  </cols>
  <sheetData>
    <row r="1" ht="12.75">
      <c r="A1" s="133" t="s">
        <v>298</v>
      </c>
    </row>
    <row r="2" spans="1:4" ht="18.75">
      <c r="A2" s="430" t="s">
        <v>471</v>
      </c>
      <c r="B2" s="431"/>
      <c r="C2" s="431"/>
      <c r="D2" s="431"/>
    </row>
    <row r="3" spans="1:4" ht="18.75">
      <c r="A3" s="413"/>
      <c r="B3" s="222"/>
      <c r="C3" s="136"/>
      <c r="D3" s="414"/>
    </row>
    <row r="4" spans="3:4" ht="12" customHeight="1">
      <c r="C4" s="310" t="s">
        <v>264</v>
      </c>
      <c r="D4" s="421" t="s">
        <v>264</v>
      </c>
    </row>
    <row r="5" spans="1:4" ht="38.25">
      <c r="A5" s="137" t="s">
        <v>150</v>
      </c>
      <c r="B5" s="137" t="s">
        <v>244</v>
      </c>
      <c r="C5" s="400" t="s">
        <v>566</v>
      </c>
      <c r="D5" s="420" t="s">
        <v>568</v>
      </c>
    </row>
    <row r="7" spans="1:5" ht="12.75">
      <c r="A7" s="138">
        <v>1037</v>
      </c>
      <c r="B7" s="137" t="s">
        <v>230</v>
      </c>
      <c r="C7" s="139">
        <f>SUM(C8:C8)</f>
        <v>2054</v>
      </c>
      <c r="D7" s="139">
        <f>SUM(D8:D8)</f>
        <v>1951</v>
      </c>
      <c r="E7" s="140"/>
    </row>
    <row r="8" spans="1:5" s="144" customFormat="1" ht="76.5">
      <c r="A8" s="141"/>
      <c r="B8" s="34" t="s">
        <v>26</v>
      </c>
      <c r="C8" s="142">
        <v>2054</v>
      </c>
      <c r="D8" s="142">
        <v>1951</v>
      </c>
      <c r="E8" s="375"/>
    </row>
    <row r="9" spans="1:4" ht="12.75">
      <c r="A9" s="145"/>
      <c r="B9" s="146"/>
      <c r="C9" s="147"/>
      <c r="D9" s="147"/>
    </row>
    <row r="10" spans="1:5" ht="12.75">
      <c r="A10" s="138">
        <v>2143</v>
      </c>
      <c r="B10" s="137" t="s">
        <v>203</v>
      </c>
      <c r="C10" s="139">
        <f>SUM(C11:C11)</f>
        <v>778</v>
      </c>
      <c r="D10" s="139">
        <f>SUM(D11:D11)</f>
        <v>739</v>
      </c>
      <c r="E10" s="140"/>
    </row>
    <row r="11" spans="1:5" ht="140.25">
      <c r="A11" s="149"/>
      <c r="B11" s="34" t="s">
        <v>496</v>
      </c>
      <c r="C11" s="142">
        <v>778</v>
      </c>
      <c r="D11" s="150">
        <v>739</v>
      </c>
      <c r="E11" s="151"/>
    </row>
    <row r="12" spans="1:5" ht="12.75">
      <c r="A12" s="152"/>
      <c r="B12" s="153"/>
      <c r="C12" s="154"/>
      <c r="D12" s="154"/>
      <c r="E12" s="155"/>
    </row>
    <row r="13" spans="1:5" ht="12.75">
      <c r="A13" s="138">
        <v>2212</v>
      </c>
      <c r="B13" s="137" t="s">
        <v>231</v>
      </c>
      <c r="C13" s="139">
        <f>SUM(C14:C14)</f>
        <v>500</v>
      </c>
      <c r="D13" s="139">
        <f>SUM(D14:D14)</f>
        <v>475</v>
      </c>
      <c r="E13" s="140"/>
    </row>
    <row r="14" spans="1:4" ht="51">
      <c r="A14" s="149"/>
      <c r="B14" s="34" t="s">
        <v>25</v>
      </c>
      <c r="C14" s="142">
        <v>500</v>
      </c>
      <c r="D14" s="150">
        <v>475</v>
      </c>
    </row>
    <row r="15" spans="1:4" ht="12.75">
      <c r="A15" s="152"/>
      <c r="B15" s="152"/>
      <c r="C15" s="159"/>
      <c r="D15" s="154"/>
    </row>
    <row r="16" spans="1:5" ht="12.75">
      <c r="A16" s="138">
        <v>2219</v>
      </c>
      <c r="B16" s="137" t="s">
        <v>232</v>
      </c>
      <c r="C16" s="139">
        <f>SUM(C17:C17)</f>
        <v>400</v>
      </c>
      <c r="D16" s="139">
        <f>SUM(D17:D17)</f>
        <v>380</v>
      </c>
      <c r="E16" s="140"/>
    </row>
    <row r="17" spans="1:5" ht="51">
      <c r="A17" s="160"/>
      <c r="B17" s="34" t="s">
        <v>513</v>
      </c>
      <c r="C17" s="142">
        <v>400</v>
      </c>
      <c r="D17" s="161">
        <v>380</v>
      </c>
      <c r="E17" s="353"/>
    </row>
    <row r="18" spans="1:4" ht="12.75">
      <c r="A18" s="397"/>
      <c r="B18" s="396"/>
      <c r="C18" s="398"/>
      <c r="D18" s="147"/>
    </row>
    <row r="19" spans="1:5" ht="12.75">
      <c r="A19" s="138">
        <v>2221</v>
      </c>
      <c r="B19" s="137" t="s">
        <v>64</v>
      </c>
      <c r="C19" s="158">
        <f>SUM(C20:C20)</f>
        <v>25</v>
      </c>
      <c r="D19" s="139">
        <f>SUM(D20:D20)</f>
        <v>25</v>
      </c>
      <c r="E19" s="140"/>
    </row>
    <row r="20" spans="1:5" s="144" customFormat="1" ht="38.25">
      <c r="A20" s="164"/>
      <c r="B20" s="162" t="s">
        <v>49</v>
      </c>
      <c r="C20" s="165">
        <v>25</v>
      </c>
      <c r="D20" s="419">
        <v>25</v>
      </c>
      <c r="E20" s="166"/>
    </row>
    <row r="21" spans="1:5" s="171" customFormat="1" ht="12.75">
      <c r="A21" s="167"/>
      <c r="B21" s="168"/>
      <c r="C21" s="169"/>
      <c r="D21" s="415"/>
      <c r="E21" s="170"/>
    </row>
    <row r="22" spans="1:5" ht="12.75">
      <c r="A22" s="138">
        <v>2292</v>
      </c>
      <c r="B22" s="137" t="s">
        <v>83</v>
      </c>
      <c r="C22" s="139">
        <f>SUM(C23:C24)</f>
        <v>366</v>
      </c>
      <c r="D22" s="139">
        <f>SUM(D23:D24)</f>
        <v>366</v>
      </c>
      <c r="E22" s="140"/>
    </row>
    <row r="23" spans="1:6" ht="70.5" customHeight="1">
      <c r="A23" s="172"/>
      <c r="B23" s="344" t="s">
        <v>514</v>
      </c>
      <c r="C23" s="142">
        <v>366</v>
      </c>
      <c r="D23" s="416">
        <v>366</v>
      </c>
      <c r="E23" s="174"/>
      <c r="F23" s="175"/>
    </row>
    <row r="24" spans="1:6" ht="12.75">
      <c r="A24" s="176"/>
      <c r="B24" s="177"/>
      <c r="C24" s="178"/>
      <c r="D24" s="417"/>
      <c r="E24" s="174"/>
      <c r="F24" s="175"/>
    </row>
    <row r="25" spans="1:5" s="144" customFormat="1" ht="12.75">
      <c r="A25" s="138">
        <v>2321</v>
      </c>
      <c r="B25" s="137" t="s">
        <v>155</v>
      </c>
      <c r="C25" s="139">
        <f>SUM(C26:C29)</f>
        <v>376</v>
      </c>
      <c r="D25" s="139">
        <f>SUM(D26:D29)</f>
        <v>361</v>
      </c>
      <c r="E25" s="166"/>
    </row>
    <row r="26" spans="1:5" s="144" customFormat="1" ht="38.25">
      <c r="A26" s="179"/>
      <c r="B26" s="141" t="s">
        <v>62</v>
      </c>
      <c r="C26" s="142">
        <v>55</v>
      </c>
      <c r="D26" s="142">
        <v>55</v>
      </c>
      <c r="E26" s="143"/>
    </row>
    <row r="27" spans="1:5" s="144" customFormat="1" ht="25.5">
      <c r="A27" s="179"/>
      <c r="B27" s="141" t="s">
        <v>50</v>
      </c>
      <c r="C27" s="142">
        <v>10</v>
      </c>
      <c r="D27" s="142">
        <v>10</v>
      </c>
      <c r="E27" s="143"/>
    </row>
    <row r="28" spans="1:5" s="144" customFormat="1" ht="25.5">
      <c r="A28" s="179"/>
      <c r="B28" s="141" t="s">
        <v>61</v>
      </c>
      <c r="C28" s="142">
        <v>11</v>
      </c>
      <c r="D28" s="142">
        <v>11</v>
      </c>
      <c r="E28" s="143"/>
    </row>
    <row r="29" spans="1:5" s="144" customFormat="1" ht="63.75">
      <c r="A29" s="179"/>
      <c r="B29" s="34" t="s">
        <v>2</v>
      </c>
      <c r="C29" s="142">
        <v>300</v>
      </c>
      <c r="D29" s="142">
        <v>285</v>
      </c>
      <c r="E29" s="180"/>
    </row>
    <row r="30" spans="1:4" ht="12.75">
      <c r="A30" s="152"/>
      <c r="B30" s="178"/>
      <c r="C30" s="154"/>
      <c r="D30" s="178"/>
    </row>
    <row r="31" spans="1:5" ht="12.75">
      <c r="A31" s="138">
        <v>2333</v>
      </c>
      <c r="B31" s="137" t="s">
        <v>156</v>
      </c>
      <c r="C31" s="139">
        <f>SUM(C32:C34)</f>
        <v>130</v>
      </c>
      <c r="D31" s="139">
        <f>SUM(D32:D34)</f>
        <v>126</v>
      </c>
      <c r="E31" s="140"/>
    </row>
    <row r="32" spans="1:5" s="144" customFormat="1" ht="25.5">
      <c r="A32" s="164"/>
      <c r="B32" s="141" t="s">
        <v>51</v>
      </c>
      <c r="C32" s="165">
        <v>25</v>
      </c>
      <c r="D32" s="418">
        <v>25</v>
      </c>
      <c r="E32" s="166"/>
    </row>
    <row r="33" spans="1:6" ht="30" customHeight="1">
      <c r="A33" s="141"/>
      <c r="B33" s="141" t="s">
        <v>52</v>
      </c>
      <c r="C33" s="142">
        <v>90</v>
      </c>
      <c r="D33" s="161">
        <v>86</v>
      </c>
      <c r="F33" s="183"/>
    </row>
    <row r="34" spans="1:6" ht="25.5">
      <c r="A34" s="141"/>
      <c r="B34" s="162" t="s">
        <v>63</v>
      </c>
      <c r="C34" s="142">
        <v>15</v>
      </c>
      <c r="D34" s="161">
        <v>15</v>
      </c>
      <c r="F34" s="183"/>
    </row>
    <row r="35" spans="1:5" s="187" customFormat="1" ht="12.75">
      <c r="A35" s="185"/>
      <c r="B35" s="185"/>
      <c r="C35" s="186"/>
      <c r="D35" s="186"/>
      <c r="E35" s="135"/>
    </row>
    <row r="36" spans="1:5" ht="12.75">
      <c r="A36" s="138">
        <v>3111</v>
      </c>
      <c r="B36" s="137" t="s">
        <v>157</v>
      </c>
      <c r="C36" s="139">
        <f>SUM(C37:C39)</f>
        <v>2738</v>
      </c>
      <c r="D36" s="139">
        <f>SUM(D37:D39)</f>
        <v>2738</v>
      </c>
      <c r="E36" s="140"/>
    </row>
    <row r="37" spans="1:5" ht="51">
      <c r="A37" s="181"/>
      <c r="B37" s="34" t="s">
        <v>27</v>
      </c>
      <c r="C37" s="165">
        <v>1290</v>
      </c>
      <c r="D37" s="161">
        <v>1290</v>
      </c>
      <c r="E37" s="326"/>
    </row>
    <row r="38" spans="1:5" ht="51">
      <c r="A38" s="181"/>
      <c r="B38" s="34" t="s">
        <v>28</v>
      </c>
      <c r="C38" s="142">
        <v>891</v>
      </c>
      <c r="D38" s="161">
        <v>891</v>
      </c>
      <c r="E38" s="326"/>
    </row>
    <row r="39" spans="1:4" ht="25.5">
      <c r="A39" s="181"/>
      <c r="B39" s="34" t="s">
        <v>515</v>
      </c>
      <c r="C39" s="142">
        <v>557</v>
      </c>
      <c r="D39" s="161">
        <v>557</v>
      </c>
    </row>
    <row r="40" spans="1:5" s="187" customFormat="1" ht="12.75">
      <c r="A40" s="185"/>
      <c r="B40" s="185"/>
      <c r="C40" s="186"/>
      <c r="D40" s="186"/>
      <c r="E40" s="135"/>
    </row>
    <row r="41" spans="1:5" ht="12.75">
      <c r="A41" s="138">
        <v>3113</v>
      </c>
      <c r="B41" s="137" t="s">
        <v>158</v>
      </c>
      <c r="C41" s="139">
        <f>SUM(C42:C45)</f>
        <v>7570</v>
      </c>
      <c r="D41" s="139">
        <f>SUM(D42:D45)</f>
        <v>7370</v>
      </c>
      <c r="E41" s="140"/>
    </row>
    <row r="42" spans="1:5" ht="98.25" customHeight="1">
      <c r="A42" s="181"/>
      <c r="B42" s="34" t="s">
        <v>516</v>
      </c>
      <c r="C42" s="142">
        <v>3379</v>
      </c>
      <c r="D42" s="161">
        <v>3379</v>
      </c>
      <c r="E42" s="325"/>
    </row>
    <row r="43" spans="1:5" ht="79.5" customHeight="1">
      <c r="A43" s="181"/>
      <c r="B43" s="34" t="s">
        <v>517</v>
      </c>
      <c r="C43" s="142">
        <v>4173</v>
      </c>
      <c r="D43" s="161">
        <v>3973</v>
      </c>
      <c r="E43" s="325"/>
    </row>
    <row r="44" spans="1:4" ht="25.5">
      <c r="A44" s="181"/>
      <c r="B44" s="34" t="s">
        <v>408</v>
      </c>
      <c r="C44" s="142">
        <v>12</v>
      </c>
      <c r="D44" s="161">
        <v>12</v>
      </c>
    </row>
    <row r="45" spans="1:4" ht="25.5">
      <c r="A45" s="181"/>
      <c r="B45" s="34" t="s">
        <v>409</v>
      </c>
      <c r="C45" s="142">
        <v>6</v>
      </c>
      <c r="D45" s="161">
        <v>6</v>
      </c>
    </row>
    <row r="46" spans="1:5" s="187" customFormat="1" ht="12.75">
      <c r="A46" s="189"/>
      <c r="B46" s="189"/>
      <c r="C46" s="190"/>
      <c r="D46" s="190"/>
      <c r="E46" s="135"/>
    </row>
    <row r="47" spans="1:5" ht="12.75">
      <c r="A47" s="138">
        <v>3141</v>
      </c>
      <c r="B47" s="137" t="s">
        <v>159</v>
      </c>
      <c r="C47" s="139">
        <f>SUM(C48:C48)</f>
        <v>450</v>
      </c>
      <c r="D47" s="139">
        <f>SUM(D48:D48)</f>
        <v>450</v>
      </c>
      <c r="E47" s="140"/>
    </row>
    <row r="48" spans="1:5" ht="51">
      <c r="A48" s="184"/>
      <c r="B48" s="34" t="s">
        <v>500</v>
      </c>
      <c r="C48" s="142">
        <v>450</v>
      </c>
      <c r="D48" s="161">
        <v>450</v>
      </c>
      <c r="E48" s="325"/>
    </row>
    <row r="49" spans="1:5" s="187" customFormat="1" ht="12.75">
      <c r="A49" s="191"/>
      <c r="B49" s="185"/>
      <c r="C49" s="186"/>
      <c r="D49" s="186"/>
      <c r="E49" s="135"/>
    </row>
    <row r="50" spans="1:5" ht="12.75">
      <c r="A50" s="138">
        <v>3314</v>
      </c>
      <c r="B50" s="137" t="s">
        <v>65</v>
      </c>
      <c r="C50" s="139">
        <f>SUM(C51:C54)</f>
        <v>2115</v>
      </c>
      <c r="D50" s="139">
        <f>SUM(D51:D54)</f>
        <v>2076</v>
      </c>
      <c r="E50" s="140"/>
    </row>
    <row r="51" spans="1:4" ht="25.5">
      <c r="A51" s="141"/>
      <c r="B51" s="34" t="s">
        <v>374</v>
      </c>
      <c r="C51" s="165">
        <v>987</v>
      </c>
      <c r="D51" s="161">
        <v>987</v>
      </c>
    </row>
    <row r="52" spans="1:4" ht="12.75">
      <c r="A52" s="141"/>
      <c r="B52" s="141" t="s">
        <v>53</v>
      </c>
      <c r="C52" s="165">
        <v>336</v>
      </c>
      <c r="D52" s="161">
        <v>336</v>
      </c>
    </row>
    <row r="53" spans="1:4" ht="12.75">
      <c r="A53" s="141"/>
      <c r="B53" s="141" t="s">
        <v>54</v>
      </c>
      <c r="C53" s="165">
        <v>20</v>
      </c>
      <c r="D53" s="161">
        <v>20</v>
      </c>
    </row>
    <row r="54" spans="1:4" ht="25.5">
      <c r="A54" s="141"/>
      <c r="B54" s="141" t="s">
        <v>66</v>
      </c>
      <c r="C54" s="165">
        <v>772</v>
      </c>
      <c r="D54" s="161">
        <v>733</v>
      </c>
    </row>
    <row r="55" spans="1:4" ht="12.75">
      <c r="A55" s="152"/>
      <c r="B55" s="152"/>
      <c r="C55" s="154"/>
      <c r="D55" s="154"/>
    </row>
    <row r="56" spans="1:5" ht="12.75">
      <c r="A56" s="138">
        <v>3315</v>
      </c>
      <c r="B56" s="137" t="s">
        <v>233</v>
      </c>
      <c r="C56" s="139">
        <f>SUM(C57)</f>
        <v>215</v>
      </c>
      <c r="D56" s="139">
        <f>SUM(D57)</f>
        <v>204</v>
      </c>
      <c r="E56" s="140"/>
    </row>
    <row r="57" spans="1:5" s="406" customFormat="1" ht="89.25">
      <c r="A57" s="404"/>
      <c r="B57" s="343" t="s">
        <v>549</v>
      </c>
      <c r="C57" s="347">
        <v>215</v>
      </c>
      <c r="D57" s="347">
        <v>204</v>
      </c>
      <c r="E57" s="405"/>
    </row>
    <row r="58" spans="1:4" ht="12.75">
      <c r="A58" s="152"/>
      <c r="B58" s="152"/>
      <c r="C58" s="154"/>
      <c r="D58" s="154"/>
    </row>
    <row r="59" spans="1:5" ht="12.75">
      <c r="A59" s="138">
        <v>3319</v>
      </c>
      <c r="B59" s="137" t="s">
        <v>205</v>
      </c>
      <c r="C59" s="139">
        <f>SUM(C60:C64)</f>
        <v>3941</v>
      </c>
      <c r="D59" s="139">
        <f>SUM(D60:D64)</f>
        <v>3751</v>
      </c>
      <c r="E59" s="140"/>
    </row>
    <row r="60" spans="1:5" ht="187.5" customHeight="1">
      <c r="A60" s="149"/>
      <c r="B60" s="34" t="s">
        <v>518</v>
      </c>
      <c r="C60" s="142">
        <v>1928</v>
      </c>
      <c r="D60" s="161">
        <v>1832</v>
      </c>
      <c r="E60" s="376"/>
    </row>
    <row r="61" spans="1:5" s="144" customFormat="1" ht="190.5" customHeight="1">
      <c r="A61" s="164"/>
      <c r="B61" s="34" t="s">
        <v>478</v>
      </c>
      <c r="C61" s="165">
        <v>1622</v>
      </c>
      <c r="D61" s="165">
        <v>1541</v>
      </c>
      <c r="E61" s="379"/>
    </row>
    <row r="62" spans="1:4" ht="42" customHeight="1">
      <c r="A62" s="149"/>
      <c r="B62" s="34" t="s">
        <v>519</v>
      </c>
      <c r="C62" s="142">
        <v>132</v>
      </c>
      <c r="D62" s="161">
        <v>132</v>
      </c>
    </row>
    <row r="63" spans="1:5" ht="38.25">
      <c r="A63" s="149"/>
      <c r="B63" s="34" t="s">
        <v>479</v>
      </c>
      <c r="C63" s="142">
        <v>40</v>
      </c>
      <c r="D63" s="161">
        <v>38</v>
      </c>
      <c r="E63" s="325"/>
    </row>
    <row r="64" spans="1:4" ht="65.25" customHeight="1">
      <c r="A64" s="149"/>
      <c r="B64" s="343" t="s">
        <v>394</v>
      </c>
      <c r="C64" s="142">
        <v>219</v>
      </c>
      <c r="D64" s="161">
        <v>208</v>
      </c>
    </row>
    <row r="65" spans="1:4" ht="12.75">
      <c r="A65" s="192"/>
      <c r="B65" s="153"/>
      <c r="C65" s="206"/>
      <c r="D65" s="154"/>
    </row>
    <row r="66" spans="1:5" ht="12.75">
      <c r="A66" s="138">
        <v>3322</v>
      </c>
      <c r="B66" s="137" t="s">
        <v>209</v>
      </c>
      <c r="C66" s="139">
        <f>SUM(C67:C69)</f>
        <v>950</v>
      </c>
      <c r="D66" s="139">
        <f>SUM(D67:D69)</f>
        <v>918</v>
      </c>
      <c r="E66" s="140"/>
    </row>
    <row r="67" spans="1:4" ht="29.25" customHeight="1">
      <c r="A67" s="193"/>
      <c r="B67" s="141" t="s">
        <v>55</v>
      </c>
      <c r="C67" s="142">
        <v>150</v>
      </c>
      <c r="D67" s="173">
        <v>143</v>
      </c>
    </row>
    <row r="68" spans="1:4" ht="25.5">
      <c r="A68" s="193"/>
      <c r="B68" s="343" t="s">
        <v>56</v>
      </c>
      <c r="C68" s="142">
        <v>300</v>
      </c>
      <c r="D68" s="173">
        <v>300</v>
      </c>
    </row>
    <row r="69" spans="1:4" ht="38.25">
      <c r="A69" s="193"/>
      <c r="B69" s="345" t="s">
        <v>564</v>
      </c>
      <c r="C69" s="142">
        <v>500</v>
      </c>
      <c r="D69" s="161">
        <v>475</v>
      </c>
    </row>
    <row r="70" spans="1:5" ht="12.75">
      <c r="A70" s="408"/>
      <c r="B70" s="409"/>
      <c r="C70" s="410"/>
      <c r="D70" s="212"/>
      <c r="E70" s="155"/>
    </row>
    <row r="71" spans="1:5" ht="12.75">
      <c r="A71" s="138">
        <v>3322</v>
      </c>
      <c r="B71" s="137" t="s">
        <v>210</v>
      </c>
      <c r="C71" s="139">
        <f>SUM(C72:C73)</f>
        <v>1085</v>
      </c>
      <c r="D71" s="139">
        <f>SUM(D72:D73)</f>
        <v>1031</v>
      </c>
      <c r="E71" s="140"/>
    </row>
    <row r="72" spans="1:5" ht="89.25" customHeight="1">
      <c r="A72" s="193"/>
      <c r="B72" s="34" t="s">
        <v>466</v>
      </c>
      <c r="C72" s="142">
        <v>1085</v>
      </c>
      <c r="D72" s="173">
        <v>1031</v>
      </c>
      <c r="E72" s="326"/>
    </row>
    <row r="73" spans="1:5" s="196" customFormat="1" ht="12.75">
      <c r="A73" s="194"/>
      <c r="B73" s="168"/>
      <c r="C73" s="178"/>
      <c r="D73" s="178"/>
      <c r="E73" s="155"/>
    </row>
    <row r="74" spans="1:5" ht="12.75">
      <c r="A74" s="138">
        <v>3341</v>
      </c>
      <c r="B74" s="137" t="s">
        <v>160</v>
      </c>
      <c r="C74" s="139">
        <f>SUM(C75:C76)</f>
        <v>1037</v>
      </c>
      <c r="D74" s="139">
        <f>SUM(D75:D76)</f>
        <v>1035</v>
      </c>
      <c r="E74" s="140"/>
    </row>
    <row r="75" spans="1:4" ht="38.25">
      <c r="A75" s="181"/>
      <c r="B75" s="34" t="s">
        <v>520</v>
      </c>
      <c r="C75" s="142">
        <v>987</v>
      </c>
      <c r="D75" s="161">
        <v>987</v>
      </c>
    </row>
    <row r="76" spans="1:4" ht="29.25" customHeight="1">
      <c r="A76" s="181"/>
      <c r="B76" s="34" t="s">
        <v>3</v>
      </c>
      <c r="C76" s="142">
        <v>50</v>
      </c>
      <c r="D76" s="161">
        <v>48</v>
      </c>
    </row>
    <row r="77" spans="1:4" ht="12.75">
      <c r="A77" s="148"/>
      <c r="B77" s="148"/>
      <c r="C77" s="147"/>
      <c r="D77" s="147"/>
    </row>
    <row r="78" spans="1:5" ht="12.75">
      <c r="A78" s="138">
        <v>3349</v>
      </c>
      <c r="B78" s="137" t="s">
        <v>161</v>
      </c>
      <c r="C78" s="139">
        <f>SUM(C79:C79)</f>
        <v>330</v>
      </c>
      <c r="D78" s="139">
        <f>SUM(D79:D79)</f>
        <v>330</v>
      </c>
      <c r="E78" s="140"/>
    </row>
    <row r="79" spans="1:4" ht="25.5">
      <c r="A79" s="172"/>
      <c r="B79" s="34" t="s">
        <v>380</v>
      </c>
      <c r="C79" s="142">
        <v>330</v>
      </c>
      <c r="D79" s="173">
        <v>330</v>
      </c>
    </row>
    <row r="80" spans="1:4" ht="12.75">
      <c r="A80" s="176"/>
      <c r="B80" s="197"/>
      <c r="C80" s="178"/>
      <c r="D80" s="178"/>
    </row>
    <row r="81" spans="1:5" ht="12.75">
      <c r="A81" s="138">
        <v>3399</v>
      </c>
      <c r="B81" s="137" t="s">
        <v>77</v>
      </c>
      <c r="C81" s="139">
        <f>SUM(C82:C82)</f>
        <v>190</v>
      </c>
      <c r="D81" s="139">
        <f>SUM(D82:D82)</f>
        <v>181</v>
      </c>
      <c r="E81" s="140"/>
    </row>
    <row r="82" spans="1:5" ht="51">
      <c r="A82" s="172"/>
      <c r="B82" s="346" t="s">
        <v>381</v>
      </c>
      <c r="C82" s="346">
        <v>190</v>
      </c>
      <c r="D82" s="173">
        <v>181</v>
      </c>
      <c r="E82" s="327"/>
    </row>
    <row r="83" spans="1:4" ht="12.75">
      <c r="A83" s="176"/>
      <c r="B83" s="178"/>
      <c r="C83" s="178"/>
      <c r="D83" s="178"/>
    </row>
    <row r="84" spans="1:5" ht="12.75">
      <c r="A84" s="138">
        <v>3421</v>
      </c>
      <c r="B84" s="137" t="s">
        <v>124</v>
      </c>
      <c r="C84" s="139">
        <f>SUM(C85:C85)</f>
        <v>412</v>
      </c>
      <c r="D84" s="139">
        <f>SUM(D85:D85)</f>
        <v>412</v>
      </c>
      <c r="E84" s="140"/>
    </row>
    <row r="85" spans="1:5" ht="51">
      <c r="A85" s="184"/>
      <c r="B85" s="34" t="s">
        <v>501</v>
      </c>
      <c r="C85" s="142">
        <v>412</v>
      </c>
      <c r="D85" s="161">
        <v>412</v>
      </c>
      <c r="E85" s="325"/>
    </row>
    <row r="86" spans="1:4" ht="12.75">
      <c r="A86" s="198"/>
      <c r="B86" s="198"/>
      <c r="C86" s="199"/>
      <c r="D86" s="199"/>
    </row>
    <row r="87" spans="1:5" ht="12.75">
      <c r="A87" s="138">
        <v>3429</v>
      </c>
      <c r="B87" s="137" t="s">
        <v>162</v>
      </c>
      <c r="C87" s="139">
        <f>SUM(C88:C89)</f>
        <v>3770</v>
      </c>
      <c r="D87" s="139">
        <f>SUM(D88:D89)</f>
        <v>3770</v>
      </c>
      <c r="E87" s="140"/>
    </row>
    <row r="88" spans="1:5" s="406" customFormat="1" ht="76.5" customHeight="1">
      <c r="A88" s="404"/>
      <c r="B88" s="343" t="s">
        <v>550</v>
      </c>
      <c r="C88" s="347">
        <v>770</v>
      </c>
      <c r="D88" s="347">
        <v>770</v>
      </c>
      <c r="E88" s="405"/>
    </row>
    <row r="89" spans="1:4" ht="51">
      <c r="A89" s="200"/>
      <c r="B89" s="407" t="s">
        <v>551</v>
      </c>
      <c r="C89" s="142">
        <v>3000</v>
      </c>
      <c r="D89" s="161">
        <v>3000</v>
      </c>
    </row>
    <row r="90" spans="1:5" s="196" customFormat="1" ht="12.75">
      <c r="A90" s="201"/>
      <c r="B90" s="152"/>
      <c r="C90" s="154"/>
      <c r="D90" s="154"/>
      <c r="E90" s="155"/>
    </row>
    <row r="91" spans="1:5" ht="12.75">
      <c r="A91" s="138">
        <v>3612</v>
      </c>
      <c r="B91" s="137" t="s">
        <v>123</v>
      </c>
      <c r="C91" s="139">
        <f>SUM(C92:C93)</f>
        <v>47104</v>
      </c>
      <c r="D91" s="139">
        <f>SUM(D92:D93)</f>
        <v>46025</v>
      </c>
      <c r="E91" s="140"/>
    </row>
    <row r="92" spans="1:5" ht="125.25" customHeight="1">
      <c r="A92" s="202"/>
      <c r="B92" s="34" t="s">
        <v>382</v>
      </c>
      <c r="C92" s="142">
        <v>21580</v>
      </c>
      <c r="D92" s="161">
        <v>20501</v>
      </c>
      <c r="E92" s="325"/>
    </row>
    <row r="93" spans="1:7" ht="60.75" customHeight="1">
      <c r="A93" s="200"/>
      <c r="B93" s="343" t="s">
        <v>383</v>
      </c>
      <c r="C93" s="142">
        <v>25524</v>
      </c>
      <c r="D93" s="161">
        <v>25524</v>
      </c>
      <c r="E93" s="432"/>
      <c r="F93" s="433"/>
      <c r="G93" s="433"/>
    </row>
    <row r="94" spans="1:4" ht="12.75">
      <c r="A94" s="203"/>
      <c r="B94" s="152"/>
      <c r="C94" s="199"/>
      <c r="D94" s="154"/>
    </row>
    <row r="95" spans="1:5" ht="12.75">
      <c r="A95" s="138">
        <v>3613</v>
      </c>
      <c r="B95" s="137" t="s">
        <v>105</v>
      </c>
      <c r="C95" s="139">
        <f>SUM(C96:C98)</f>
        <v>5710</v>
      </c>
      <c r="D95" s="139">
        <f>SUM(D96:D98)</f>
        <v>5609</v>
      </c>
      <c r="E95" s="140"/>
    </row>
    <row r="96" spans="1:4" ht="57" customHeight="1">
      <c r="A96" s="202"/>
      <c r="B96" s="34" t="s">
        <v>1</v>
      </c>
      <c r="C96" s="142">
        <v>1690</v>
      </c>
      <c r="D96" s="161">
        <v>1690</v>
      </c>
    </row>
    <row r="97" spans="1:5" ht="127.5">
      <c r="A97" s="202"/>
      <c r="B97" s="34" t="s">
        <v>384</v>
      </c>
      <c r="C97" s="142">
        <v>2020</v>
      </c>
      <c r="D97" s="161">
        <v>1919</v>
      </c>
      <c r="E97" s="41"/>
    </row>
    <row r="98" spans="1:5" ht="38.25">
      <c r="A98" s="202"/>
      <c r="B98" s="34" t="s">
        <v>385</v>
      </c>
      <c r="C98" s="142">
        <v>2000</v>
      </c>
      <c r="D98" s="161">
        <v>2000</v>
      </c>
      <c r="E98" s="325"/>
    </row>
    <row r="99" spans="1:4" ht="12.75">
      <c r="A99" s="148"/>
      <c r="B99" s="148"/>
      <c r="C99" s="147"/>
      <c r="D99" s="147"/>
    </row>
    <row r="100" spans="1:5" ht="12.75">
      <c r="A100" s="138">
        <v>3631</v>
      </c>
      <c r="B100" s="137" t="s">
        <v>163</v>
      </c>
      <c r="C100" s="139">
        <f>SUM(C101)</f>
        <v>100</v>
      </c>
      <c r="D100" s="139">
        <f>SUM(D101)</f>
        <v>95</v>
      </c>
      <c r="E100" s="140"/>
    </row>
    <row r="101" spans="1:4" ht="25.5">
      <c r="A101" s="181"/>
      <c r="B101" s="328" t="s">
        <v>4</v>
      </c>
      <c r="C101" s="142">
        <v>100</v>
      </c>
      <c r="D101" s="161">
        <v>95</v>
      </c>
    </row>
    <row r="102" spans="1:4" ht="12.75">
      <c r="A102" s="145"/>
      <c r="B102" s="148"/>
      <c r="C102" s="147"/>
      <c r="D102" s="147"/>
    </row>
    <row r="103" spans="1:5" ht="12.75">
      <c r="A103" s="138">
        <v>3632</v>
      </c>
      <c r="B103" s="137" t="s">
        <v>164</v>
      </c>
      <c r="C103" s="139">
        <f>SUM(C104:C104)</f>
        <v>24</v>
      </c>
      <c r="D103" s="139">
        <f>SUM(D104:D104)</f>
        <v>24</v>
      </c>
      <c r="E103" s="140"/>
    </row>
    <row r="104" spans="1:4" ht="38.25">
      <c r="A104" s="181"/>
      <c r="B104" s="34" t="s">
        <v>386</v>
      </c>
      <c r="C104" s="142">
        <v>24</v>
      </c>
      <c r="D104" s="161">
        <v>24</v>
      </c>
    </row>
    <row r="105" spans="1:4" ht="12.75">
      <c r="A105" s="148"/>
      <c r="B105" s="148"/>
      <c r="C105" s="147"/>
      <c r="D105" s="147"/>
    </row>
    <row r="106" spans="1:5" ht="12.75">
      <c r="A106" s="138">
        <v>3633</v>
      </c>
      <c r="B106" s="137" t="s">
        <v>166</v>
      </c>
      <c r="C106" s="139">
        <f>SUM(C107:C107)</f>
        <v>100</v>
      </c>
      <c r="D106" s="139">
        <f>SUM(D107:D107)</f>
        <v>95</v>
      </c>
      <c r="E106" s="140"/>
    </row>
    <row r="107" spans="1:4" ht="42" customHeight="1">
      <c r="A107" s="181"/>
      <c r="B107" s="34" t="s">
        <v>468</v>
      </c>
      <c r="C107" s="142">
        <v>100</v>
      </c>
      <c r="D107" s="161">
        <v>95</v>
      </c>
    </row>
    <row r="108" spans="1:4" ht="12.75">
      <c r="A108" s="148"/>
      <c r="B108" s="148"/>
      <c r="C108" s="147"/>
      <c r="D108" s="147"/>
    </row>
    <row r="109" spans="1:5" ht="12.75">
      <c r="A109" s="138">
        <v>3635</v>
      </c>
      <c r="B109" s="137" t="s">
        <v>167</v>
      </c>
      <c r="C109" s="139">
        <f>SUM(C110:C111)</f>
        <v>12500</v>
      </c>
      <c r="D109" s="139">
        <f>SUM(D110:D111)</f>
        <v>12450</v>
      </c>
      <c r="E109" s="140"/>
    </row>
    <row r="110" spans="1:4" ht="84" customHeight="1">
      <c r="A110" s="162"/>
      <c r="B110" s="56" t="s">
        <v>521</v>
      </c>
      <c r="C110" s="142">
        <v>1000</v>
      </c>
      <c r="D110" s="142">
        <v>950</v>
      </c>
    </row>
    <row r="111" spans="1:4" ht="45.75" customHeight="1">
      <c r="A111" s="162"/>
      <c r="B111" s="343" t="s">
        <v>5</v>
      </c>
      <c r="C111" s="142">
        <v>11500</v>
      </c>
      <c r="D111" s="142">
        <v>11500</v>
      </c>
    </row>
    <row r="112" spans="1:5" s="196" customFormat="1" ht="12.75">
      <c r="A112" s="168"/>
      <c r="B112" s="205"/>
      <c r="C112" s="206"/>
      <c r="D112" s="206"/>
      <c r="E112" s="155"/>
    </row>
    <row r="113" spans="1:5" ht="12.75">
      <c r="A113" s="156">
        <v>3639</v>
      </c>
      <c r="B113" s="157" t="s">
        <v>168</v>
      </c>
      <c r="C113" s="158">
        <f>SUM(C114:C117)</f>
        <v>24505</v>
      </c>
      <c r="D113" s="158">
        <f>SUM(D114:D117)</f>
        <v>23698</v>
      </c>
      <c r="E113" s="140"/>
    </row>
    <row r="114" spans="1:4" ht="240.75" customHeight="1">
      <c r="A114" s="207"/>
      <c r="B114" s="34" t="s">
        <v>498</v>
      </c>
      <c r="C114" s="142">
        <v>24350</v>
      </c>
      <c r="D114" s="161">
        <v>23550</v>
      </c>
    </row>
    <row r="115" spans="1:4" ht="25.5">
      <c r="A115" s="200"/>
      <c r="B115" s="34" t="s">
        <v>6</v>
      </c>
      <c r="C115" s="142">
        <v>5</v>
      </c>
      <c r="D115" s="161">
        <v>5</v>
      </c>
    </row>
    <row r="116" spans="1:4" ht="38.25">
      <c r="A116" s="200"/>
      <c r="B116" s="328" t="s">
        <v>499</v>
      </c>
      <c r="C116" s="142">
        <v>50</v>
      </c>
      <c r="D116" s="161">
        <v>48</v>
      </c>
    </row>
    <row r="117" spans="1:4" ht="25.5">
      <c r="A117" s="200"/>
      <c r="B117" s="378" t="s">
        <v>469</v>
      </c>
      <c r="C117" s="142">
        <v>100</v>
      </c>
      <c r="D117" s="161">
        <v>95</v>
      </c>
    </row>
    <row r="118" spans="1:4" ht="12.75">
      <c r="A118" s="201"/>
      <c r="B118" s="154"/>
      <c r="C118" s="154"/>
      <c r="D118" s="154"/>
    </row>
    <row r="119" spans="1:5" ht="12.75">
      <c r="A119" s="138">
        <v>3722</v>
      </c>
      <c r="B119" s="137" t="s">
        <v>103</v>
      </c>
      <c r="C119" s="139">
        <f>SUM(C120:C125)</f>
        <v>3915</v>
      </c>
      <c r="D119" s="139">
        <f>SUM(D120:D125)</f>
        <v>3720</v>
      </c>
      <c r="E119" s="140"/>
    </row>
    <row r="120" spans="1:5" ht="38.25">
      <c r="A120" s="141"/>
      <c r="B120" s="34" t="s">
        <v>522</v>
      </c>
      <c r="C120" s="142">
        <v>90</v>
      </c>
      <c r="D120" s="142">
        <v>86</v>
      </c>
      <c r="E120" s="41"/>
    </row>
    <row r="121" spans="1:4" ht="25.5">
      <c r="A121" s="141"/>
      <c r="B121" s="34" t="s">
        <v>480</v>
      </c>
      <c r="C121" s="142">
        <v>3300</v>
      </c>
      <c r="D121" s="142">
        <v>3135</v>
      </c>
    </row>
    <row r="122" spans="1:4" ht="25.5">
      <c r="A122" s="141"/>
      <c r="B122" s="34" t="s">
        <v>410</v>
      </c>
      <c r="C122" s="142">
        <v>230</v>
      </c>
      <c r="D122" s="142">
        <v>219</v>
      </c>
    </row>
    <row r="123" spans="1:4" ht="25.5">
      <c r="A123" s="141"/>
      <c r="B123" s="34" t="s">
        <v>57</v>
      </c>
      <c r="C123" s="142">
        <v>180</v>
      </c>
      <c r="D123" s="142">
        <v>171</v>
      </c>
    </row>
    <row r="124" spans="1:4" ht="25.5">
      <c r="A124" s="141"/>
      <c r="B124" s="141" t="s">
        <v>58</v>
      </c>
      <c r="C124" s="142">
        <v>35</v>
      </c>
      <c r="D124" s="142">
        <v>33</v>
      </c>
    </row>
    <row r="125" spans="1:5" ht="38.25">
      <c r="A125" s="141"/>
      <c r="B125" s="141" t="s">
        <v>59</v>
      </c>
      <c r="C125" s="142">
        <v>80</v>
      </c>
      <c r="D125" s="142">
        <v>76</v>
      </c>
      <c r="E125" s="374"/>
    </row>
    <row r="126" spans="1:4" ht="12.75">
      <c r="A126" s="153"/>
      <c r="B126" s="153"/>
      <c r="C126" s="206"/>
      <c r="D126" s="206"/>
    </row>
    <row r="127" spans="1:5" ht="12.75">
      <c r="A127" s="138">
        <v>3745</v>
      </c>
      <c r="B127" s="137" t="s">
        <v>279</v>
      </c>
      <c r="C127" s="139">
        <f>SUM(C128:C129)</f>
        <v>409</v>
      </c>
      <c r="D127" s="139">
        <f>SUM(D128:D129)</f>
        <v>389</v>
      </c>
      <c r="E127" s="140"/>
    </row>
    <row r="128" spans="1:4" ht="63.75">
      <c r="A128" s="181"/>
      <c r="B128" s="34" t="s">
        <v>492</v>
      </c>
      <c r="C128" s="142">
        <v>309</v>
      </c>
      <c r="D128" s="142">
        <v>294</v>
      </c>
    </row>
    <row r="129" spans="1:5" s="175" customFormat="1" ht="38.25">
      <c r="A129" s="181"/>
      <c r="B129" s="345" t="s">
        <v>411</v>
      </c>
      <c r="C129" s="142">
        <v>100</v>
      </c>
      <c r="D129" s="142">
        <v>95</v>
      </c>
      <c r="E129" s="41"/>
    </row>
    <row r="130" spans="1:4" ht="12.75">
      <c r="A130" s="152"/>
      <c r="B130" s="152"/>
      <c r="C130" s="154"/>
      <c r="D130" s="206"/>
    </row>
    <row r="131" spans="1:5" ht="12.75">
      <c r="A131" s="138">
        <v>4349</v>
      </c>
      <c r="B131" s="137" t="s">
        <v>208</v>
      </c>
      <c r="C131" s="139">
        <f>SUM(C132:C133)</f>
        <v>1447</v>
      </c>
      <c r="D131" s="139">
        <f>SUM(D132:D133)</f>
        <v>1439</v>
      </c>
      <c r="E131" s="140"/>
    </row>
    <row r="132" spans="1:5" ht="89.25">
      <c r="A132" s="172"/>
      <c r="B132" s="34" t="s">
        <v>559</v>
      </c>
      <c r="C132" s="142">
        <v>1285</v>
      </c>
      <c r="D132" s="173">
        <v>1285</v>
      </c>
      <c r="E132" s="325"/>
    </row>
    <row r="133" spans="1:4" ht="76.5">
      <c r="A133" s="172"/>
      <c r="B133" s="66" t="s">
        <v>412</v>
      </c>
      <c r="C133" s="142">
        <v>162</v>
      </c>
      <c r="D133" s="173">
        <v>154</v>
      </c>
    </row>
    <row r="134" spans="1:4" ht="12.75">
      <c r="A134" s="146"/>
      <c r="B134" s="146"/>
      <c r="C134" s="208"/>
      <c r="D134" s="208"/>
    </row>
    <row r="135" spans="1:4" ht="12.75">
      <c r="A135" s="138">
        <v>4379</v>
      </c>
      <c r="B135" s="137" t="s">
        <v>135</v>
      </c>
      <c r="C135" s="139">
        <f>SUM(C136:C136)</f>
        <v>5</v>
      </c>
      <c r="D135" s="139">
        <f>SUM(D136:D136)</f>
        <v>5</v>
      </c>
    </row>
    <row r="136" spans="1:4" ht="25.5">
      <c r="A136" s="181"/>
      <c r="B136" s="141" t="s">
        <v>60</v>
      </c>
      <c r="C136" s="142">
        <v>5</v>
      </c>
      <c r="D136" s="161">
        <v>5</v>
      </c>
    </row>
    <row r="137" spans="1:4" ht="12.75">
      <c r="A137" s="152"/>
      <c r="B137" s="152"/>
      <c r="C137" s="154"/>
      <c r="D137" s="154"/>
    </row>
    <row r="138" spans="1:5" ht="12.75">
      <c r="A138" s="138">
        <v>5212</v>
      </c>
      <c r="B138" s="137" t="s">
        <v>350</v>
      </c>
      <c r="C138" s="139">
        <f>SUM(C139:C139)</f>
        <v>20</v>
      </c>
      <c r="D138" s="139">
        <f>SUM(D139:D139)</f>
        <v>20</v>
      </c>
      <c r="E138" s="209"/>
    </row>
    <row r="139" spans="1:5" ht="12.75">
      <c r="A139" s="181"/>
      <c r="B139" s="141" t="s">
        <v>67</v>
      </c>
      <c r="C139" s="142">
        <v>20</v>
      </c>
      <c r="D139" s="161">
        <v>20</v>
      </c>
      <c r="E139" s="209"/>
    </row>
    <row r="140" spans="1:5" ht="12.75">
      <c r="A140" s="152"/>
      <c r="B140" s="152"/>
      <c r="C140" s="154"/>
      <c r="D140" s="154"/>
      <c r="E140" s="209"/>
    </row>
    <row r="141" spans="1:5" ht="12.75">
      <c r="A141" s="138">
        <v>5272</v>
      </c>
      <c r="B141" s="137" t="s">
        <v>147</v>
      </c>
      <c r="C141" s="139">
        <f>SUM(C142:C142)</f>
        <v>20</v>
      </c>
      <c r="D141" s="139">
        <f>SUM(D142:D142)</f>
        <v>20</v>
      </c>
      <c r="E141" s="209"/>
    </row>
    <row r="142" spans="1:4" ht="12.75">
      <c r="A142" s="181"/>
      <c r="B142" s="141" t="s">
        <v>68</v>
      </c>
      <c r="C142" s="142">
        <v>20</v>
      </c>
      <c r="D142" s="161">
        <v>20</v>
      </c>
    </row>
    <row r="143" spans="1:4" ht="12.75">
      <c r="A143" s="198"/>
      <c r="B143" s="198"/>
      <c r="C143" s="199"/>
      <c r="D143" s="199"/>
    </row>
    <row r="144" spans="1:5" ht="12.75">
      <c r="A144" s="138">
        <v>5311</v>
      </c>
      <c r="B144" s="137" t="s">
        <v>69</v>
      </c>
      <c r="C144" s="139">
        <f>SUM(C145:C150)</f>
        <v>5792</v>
      </c>
      <c r="D144" s="139">
        <f>SUM(D145:D150)</f>
        <v>5751</v>
      </c>
      <c r="E144" s="140"/>
    </row>
    <row r="145" spans="1:4" ht="12.75">
      <c r="A145" s="181"/>
      <c r="B145" s="162" t="s">
        <v>91</v>
      </c>
      <c r="C145" s="165">
        <v>3570</v>
      </c>
      <c r="D145" s="161">
        <v>3570</v>
      </c>
    </row>
    <row r="146" spans="1:4" ht="12.75">
      <c r="A146" s="181"/>
      <c r="B146" s="162" t="s">
        <v>92</v>
      </c>
      <c r="C146" s="165">
        <v>1213</v>
      </c>
      <c r="D146" s="161">
        <v>1213</v>
      </c>
    </row>
    <row r="147" spans="1:4" ht="12.75">
      <c r="A147" s="181"/>
      <c r="B147" s="162" t="s">
        <v>93</v>
      </c>
      <c r="C147" s="165">
        <v>71</v>
      </c>
      <c r="D147" s="161">
        <v>71</v>
      </c>
    </row>
    <row r="148" spans="1:4" ht="12.75">
      <c r="A148" s="181"/>
      <c r="B148" s="162" t="s">
        <v>222</v>
      </c>
      <c r="C148" s="165">
        <v>663</v>
      </c>
      <c r="D148" s="161">
        <v>630</v>
      </c>
    </row>
    <row r="149" spans="1:4" ht="12.75">
      <c r="A149" s="181"/>
      <c r="B149" s="162" t="s">
        <v>223</v>
      </c>
      <c r="C149" s="165">
        <v>155</v>
      </c>
      <c r="D149" s="161">
        <v>147</v>
      </c>
    </row>
    <row r="150" spans="1:4" ht="12.75">
      <c r="A150" s="181"/>
      <c r="B150" s="162" t="s">
        <v>148</v>
      </c>
      <c r="C150" s="165">
        <v>120</v>
      </c>
      <c r="D150" s="161">
        <v>120</v>
      </c>
    </row>
    <row r="151" spans="1:4" ht="12.75">
      <c r="A151" s="152"/>
      <c r="B151" s="152"/>
      <c r="C151" s="154"/>
      <c r="D151" s="154"/>
    </row>
    <row r="152" spans="1:5" ht="12.75">
      <c r="A152" s="138">
        <v>5512</v>
      </c>
      <c r="B152" s="137" t="s">
        <v>70</v>
      </c>
      <c r="C152" s="139">
        <f>SUM(C153:C155)</f>
        <v>1410</v>
      </c>
      <c r="D152" s="139">
        <f>SUM(D153:D155)</f>
        <v>1374</v>
      </c>
      <c r="E152" s="140"/>
    </row>
    <row r="153" spans="1:4" ht="12.75">
      <c r="A153" s="141"/>
      <c r="B153" s="162" t="s">
        <v>358</v>
      </c>
      <c r="C153" s="142">
        <v>605</v>
      </c>
      <c r="D153" s="161">
        <v>605</v>
      </c>
    </row>
    <row r="154" spans="1:4" ht="12.75">
      <c r="A154" s="141"/>
      <c r="B154" s="162" t="s">
        <v>323</v>
      </c>
      <c r="C154" s="142">
        <v>80</v>
      </c>
      <c r="D154" s="161">
        <v>80</v>
      </c>
    </row>
    <row r="155" spans="1:4" ht="12.75">
      <c r="A155" s="141"/>
      <c r="B155" s="162" t="s">
        <v>322</v>
      </c>
      <c r="C155" s="142">
        <v>725</v>
      </c>
      <c r="D155" s="161">
        <v>689</v>
      </c>
    </row>
    <row r="156" spans="1:4" ht="12.75">
      <c r="A156" s="145"/>
      <c r="B156" s="148"/>
      <c r="C156" s="147"/>
      <c r="D156" s="147"/>
    </row>
    <row r="157" spans="1:5" ht="12.75">
      <c r="A157" s="138">
        <v>6112</v>
      </c>
      <c r="B157" s="137" t="s">
        <v>280</v>
      </c>
      <c r="C157" s="139">
        <f>SUM(C158:C159)</f>
        <v>4020</v>
      </c>
      <c r="D157" s="139">
        <f>SUM(D158:D159)</f>
        <v>4016</v>
      </c>
      <c r="E157" s="140"/>
    </row>
    <row r="158" spans="1:5" ht="81" customHeight="1">
      <c r="A158" s="172"/>
      <c r="B158" s="34" t="s">
        <v>523</v>
      </c>
      <c r="C158" s="142">
        <v>3940</v>
      </c>
      <c r="D158" s="173">
        <v>3940</v>
      </c>
      <c r="E158" s="140"/>
    </row>
    <row r="159" spans="1:5" ht="12.75">
      <c r="A159" s="172"/>
      <c r="B159" s="141" t="s">
        <v>71</v>
      </c>
      <c r="C159" s="142">
        <v>80</v>
      </c>
      <c r="D159" s="173">
        <v>76</v>
      </c>
      <c r="E159" s="140"/>
    </row>
    <row r="160" spans="1:5" ht="12.75">
      <c r="A160" s="176"/>
      <c r="B160" s="195"/>
      <c r="C160" s="178"/>
      <c r="D160" s="178"/>
      <c r="E160" s="140"/>
    </row>
    <row r="161" spans="1:5" ht="12.75">
      <c r="A161" s="138">
        <v>6171</v>
      </c>
      <c r="B161" s="137" t="s">
        <v>311</v>
      </c>
      <c r="C161" s="139">
        <f>SUM(C162:C164)</f>
        <v>6442</v>
      </c>
      <c r="D161" s="139">
        <f>SUM(D162:D164)</f>
        <v>6120</v>
      </c>
      <c r="E161" s="140"/>
    </row>
    <row r="162" spans="1:5" ht="409.5" customHeight="1">
      <c r="A162" s="200"/>
      <c r="B162" s="34" t="s">
        <v>494</v>
      </c>
      <c r="C162" s="142">
        <v>6366</v>
      </c>
      <c r="D162" s="161">
        <v>6048</v>
      </c>
      <c r="E162" s="377"/>
    </row>
    <row r="163" spans="1:5" ht="31.5" customHeight="1">
      <c r="A163" s="200"/>
      <c r="B163" s="343" t="s">
        <v>399</v>
      </c>
      <c r="C163" s="142">
        <v>56</v>
      </c>
      <c r="D163" s="161">
        <v>53</v>
      </c>
      <c r="E163" s="393" t="s">
        <v>481</v>
      </c>
    </row>
    <row r="164" spans="1:4" ht="25.5">
      <c r="A164" s="181"/>
      <c r="B164" s="162" t="s">
        <v>72</v>
      </c>
      <c r="C164" s="142">
        <v>20</v>
      </c>
      <c r="D164" s="161">
        <v>19</v>
      </c>
    </row>
    <row r="165" spans="1:4" ht="12.75">
      <c r="A165" s="152"/>
      <c r="B165" s="152"/>
      <c r="C165" s="154"/>
      <c r="D165" s="154"/>
    </row>
    <row r="166" spans="1:5" ht="12.75">
      <c r="A166" s="138">
        <v>6171</v>
      </c>
      <c r="B166" s="137" t="s">
        <v>271</v>
      </c>
      <c r="C166" s="139">
        <f>SUM(C167:C172)</f>
        <v>30324</v>
      </c>
      <c r="D166" s="139">
        <f>SUM(D167:D172)</f>
        <v>30324</v>
      </c>
      <c r="E166" s="140"/>
    </row>
    <row r="167" spans="1:4" ht="51">
      <c r="A167" s="181"/>
      <c r="B167" s="34" t="s">
        <v>414</v>
      </c>
      <c r="C167" s="142">
        <v>21242</v>
      </c>
      <c r="D167" s="161">
        <v>21242</v>
      </c>
    </row>
    <row r="168" spans="1:4" ht="12.75">
      <c r="A168" s="181"/>
      <c r="B168" s="141" t="s">
        <v>73</v>
      </c>
      <c r="C168" s="142">
        <v>7223</v>
      </c>
      <c r="D168" s="161">
        <v>7223</v>
      </c>
    </row>
    <row r="169" spans="1:4" ht="12.75">
      <c r="A169" s="181"/>
      <c r="B169" s="141" t="s">
        <v>74</v>
      </c>
      <c r="C169" s="142">
        <v>425</v>
      </c>
      <c r="D169" s="161">
        <v>425</v>
      </c>
    </row>
    <row r="170" spans="1:4" ht="12.75">
      <c r="A170" s="181"/>
      <c r="B170" s="141" t="s">
        <v>75</v>
      </c>
      <c r="C170" s="142">
        <v>114</v>
      </c>
      <c r="D170" s="161">
        <v>114</v>
      </c>
    </row>
    <row r="171" spans="1:4" ht="51">
      <c r="A171" s="181"/>
      <c r="B171" s="34" t="s">
        <v>497</v>
      </c>
      <c r="C171" s="142">
        <v>508</v>
      </c>
      <c r="D171" s="161">
        <v>508</v>
      </c>
    </row>
    <row r="172" spans="1:4" ht="25.5">
      <c r="A172" s="181"/>
      <c r="B172" s="34" t="s">
        <v>524</v>
      </c>
      <c r="C172" s="165">
        <v>812</v>
      </c>
      <c r="D172" s="161">
        <v>812</v>
      </c>
    </row>
    <row r="173" spans="1:4" ht="12.75">
      <c r="A173" s="152"/>
      <c r="B173" s="152"/>
      <c r="C173" s="154"/>
      <c r="D173" s="154"/>
    </row>
    <row r="174" spans="1:5" ht="12.75">
      <c r="A174" s="138">
        <v>6171</v>
      </c>
      <c r="B174" s="137" t="s">
        <v>270</v>
      </c>
      <c r="C174" s="139">
        <f>SUM(C175)</f>
        <v>200</v>
      </c>
      <c r="D174" s="139">
        <f>SUM(D175)</f>
        <v>190</v>
      </c>
      <c r="E174" s="140"/>
    </row>
    <row r="175" spans="1:4" ht="25.5">
      <c r="A175" s="181"/>
      <c r="B175" s="204" t="s">
        <v>76</v>
      </c>
      <c r="C175" s="161">
        <v>200</v>
      </c>
      <c r="D175" s="161">
        <v>190</v>
      </c>
    </row>
    <row r="176" spans="1:4" ht="12.75">
      <c r="A176" s="152"/>
      <c r="B176" s="152"/>
      <c r="C176" s="154"/>
      <c r="D176" s="154"/>
    </row>
    <row r="177" spans="1:5" ht="12.75">
      <c r="A177" s="138">
        <v>6171</v>
      </c>
      <c r="B177" s="137" t="s">
        <v>321</v>
      </c>
      <c r="C177" s="139">
        <f>SUM(C178:C178)</f>
        <v>950</v>
      </c>
      <c r="D177" s="139">
        <f>SUM(D178:D178)</f>
        <v>935</v>
      </c>
      <c r="E177" s="140"/>
    </row>
    <row r="178" spans="1:4" ht="114.75">
      <c r="A178" s="181"/>
      <c r="B178" s="34" t="s">
        <v>493</v>
      </c>
      <c r="C178" s="142">
        <v>950</v>
      </c>
      <c r="D178" s="161">
        <v>935</v>
      </c>
    </row>
    <row r="179" spans="1:4" ht="12.75">
      <c r="A179" s="152"/>
      <c r="B179" s="152"/>
      <c r="C179" s="154"/>
      <c r="D179" s="154"/>
    </row>
    <row r="180" spans="1:5" s="210" customFormat="1" ht="12.75">
      <c r="A180" s="138">
        <v>6171</v>
      </c>
      <c r="B180" s="137" t="s">
        <v>310</v>
      </c>
      <c r="C180" s="139">
        <f>SUM(C181:C183)</f>
        <v>670</v>
      </c>
      <c r="D180" s="139">
        <f>SUM(D181:D183)</f>
        <v>670</v>
      </c>
      <c r="E180" s="140"/>
    </row>
    <row r="181" spans="1:4" ht="25.5">
      <c r="A181" s="141"/>
      <c r="B181" s="343" t="s">
        <v>525</v>
      </c>
      <c r="C181" s="142">
        <v>15</v>
      </c>
      <c r="D181" s="142">
        <v>15</v>
      </c>
    </row>
    <row r="182" spans="1:4" ht="38.25">
      <c r="A182" s="141"/>
      <c r="B182" s="34" t="s">
        <v>413</v>
      </c>
      <c r="C182" s="142">
        <v>15</v>
      </c>
      <c r="D182" s="142">
        <v>15</v>
      </c>
    </row>
    <row r="183" spans="1:5" ht="89.25">
      <c r="A183" s="141"/>
      <c r="B183" s="34" t="s">
        <v>526</v>
      </c>
      <c r="C183" s="142">
        <v>640</v>
      </c>
      <c r="D183" s="142">
        <v>640</v>
      </c>
      <c r="E183" s="325"/>
    </row>
    <row r="184" spans="1:4" ht="12.75">
      <c r="A184" s="153"/>
      <c r="B184" s="153"/>
      <c r="C184" s="206"/>
      <c r="D184" s="206"/>
    </row>
    <row r="185" spans="1:5" ht="12.75">
      <c r="A185" s="138">
        <v>6171</v>
      </c>
      <c r="B185" s="137" t="s">
        <v>237</v>
      </c>
      <c r="C185" s="139">
        <f>SUM(C186:C187)</f>
        <v>655</v>
      </c>
      <c r="D185" s="139">
        <f>SUM(D186:D187)</f>
        <v>623</v>
      </c>
      <c r="E185" s="140"/>
    </row>
    <row r="186" spans="1:4" ht="25.5">
      <c r="A186" s="200"/>
      <c r="B186" s="162" t="s">
        <v>46</v>
      </c>
      <c r="C186" s="142">
        <v>285</v>
      </c>
      <c r="D186" s="161">
        <v>271</v>
      </c>
    </row>
    <row r="187" spans="1:4" ht="25.5">
      <c r="A187" s="200"/>
      <c r="B187" s="141" t="s">
        <v>47</v>
      </c>
      <c r="C187" s="142">
        <v>370</v>
      </c>
      <c r="D187" s="161">
        <v>352</v>
      </c>
    </row>
    <row r="188" spans="1:4" ht="12.75">
      <c r="A188" s="201"/>
      <c r="B188" s="152"/>
      <c r="C188" s="154"/>
      <c r="D188" s="154"/>
    </row>
    <row r="189" spans="1:4" ht="12.75">
      <c r="A189" s="138">
        <v>6171</v>
      </c>
      <c r="B189" s="137" t="s">
        <v>107</v>
      </c>
      <c r="C189" s="139">
        <f>SUM(C190)</f>
        <v>100</v>
      </c>
      <c r="D189" s="139">
        <f>SUM(D190)</f>
        <v>95</v>
      </c>
    </row>
    <row r="190" spans="1:4" ht="25.5">
      <c r="A190" s="164"/>
      <c r="B190" s="34" t="s">
        <v>552</v>
      </c>
      <c r="C190" s="165">
        <v>100</v>
      </c>
      <c r="D190" s="165">
        <v>95</v>
      </c>
    </row>
    <row r="191" spans="1:4" ht="12.75">
      <c r="A191" s="201"/>
      <c r="B191" s="153"/>
      <c r="C191" s="154"/>
      <c r="D191" s="154"/>
    </row>
    <row r="192" spans="1:5" ht="12.75">
      <c r="A192" s="138">
        <v>6310</v>
      </c>
      <c r="B192" s="137" t="s">
        <v>122</v>
      </c>
      <c r="C192" s="139">
        <f>SUM(C193:C194)</f>
        <v>235</v>
      </c>
      <c r="D192" s="139">
        <f>SUM(D193:D194)</f>
        <v>235</v>
      </c>
      <c r="E192" s="140"/>
    </row>
    <row r="193" spans="1:5" s="406" customFormat="1" ht="25.5">
      <c r="A193" s="404"/>
      <c r="B193" s="343" t="s">
        <v>553</v>
      </c>
      <c r="C193" s="347">
        <v>231</v>
      </c>
      <c r="D193" s="347">
        <v>231</v>
      </c>
      <c r="E193" s="405"/>
    </row>
    <row r="194" spans="1:5" ht="12.75">
      <c r="A194" s="184"/>
      <c r="B194" s="34" t="s">
        <v>554</v>
      </c>
      <c r="C194" s="161">
        <v>4</v>
      </c>
      <c r="D194" s="161">
        <v>4</v>
      </c>
      <c r="E194" s="325"/>
    </row>
    <row r="195" spans="1:4" ht="12.75">
      <c r="A195" s="211"/>
      <c r="B195" s="163"/>
      <c r="C195" s="212"/>
      <c r="D195" s="154"/>
    </row>
    <row r="196" spans="1:5" s="210" customFormat="1" ht="12.75">
      <c r="A196" s="138">
        <v>6320</v>
      </c>
      <c r="B196" s="137" t="s">
        <v>254</v>
      </c>
      <c r="C196" s="139">
        <f>SUM(C197)</f>
        <v>745</v>
      </c>
      <c r="D196" s="139">
        <f>SUM(D197)</f>
        <v>745</v>
      </c>
      <c r="E196" s="213"/>
    </row>
    <row r="197" spans="1:5" s="215" customFormat="1" ht="25.5">
      <c r="A197" s="164"/>
      <c r="B197" s="34" t="s">
        <v>560</v>
      </c>
      <c r="C197" s="347">
        <v>745</v>
      </c>
      <c r="D197" s="165">
        <v>745</v>
      </c>
      <c r="E197" s="214"/>
    </row>
    <row r="198" spans="1:4" ht="12.75">
      <c r="A198" s="211"/>
      <c r="B198" s="198"/>
      <c r="C198" s="199"/>
      <c r="D198" s="199"/>
    </row>
    <row r="199" spans="1:5" ht="12.75">
      <c r="A199" s="138">
        <v>6399</v>
      </c>
      <c r="B199" s="137" t="s">
        <v>48</v>
      </c>
      <c r="C199" s="139">
        <f>SUM(C200)</f>
        <v>1000</v>
      </c>
      <c r="D199" s="139">
        <f>SUM(D200)</f>
        <v>1000</v>
      </c>
      <c r="E199" s="140"/>
    </row>
    <row r="200" spans="1:5" s="144" customFormat="1" ht="22.5" customHeight="1">
      <c r="A200" s="182"/>
      <c r="B200" s="216" t="s">
        <v>193</v>
      </c>
      <c r="C200" s="165">
        <v>1000</v>
      </c>
      <c r="D200" s="165">
        <v>1000</v>
      </c>
      <c r="E200" s="166"/>
    </row>
    <row r="201" spans="1:4" ht="12.75">
      <c r="A201" s="201"/>
      <c r="B201" s="198"/>
      <c r="C201" s="199"/>
      <c r="D201" s="199"/>
    </row>
    <row r="202" spans="1:4" ht="12.75">
      <c r="A202" s="138"/>
      <c r="B202" s="137" t="s">
        <v>194</v>
      </c>
      <c r="C202" s="139">
        <v>3534</v>
      </c>
      <c r="D202" s="139">
        <v>7012</v>
      </c>
    </row>
    <row r="203" spans="1:5" ht="12.75">
      <c r="A203" s="201"/>
      <c r="B203" s="198"/>
      <c r="C203" s="199"/>
      <c r="D203" s="199"/>
      <c r="E203" s="143"/>
    </row>
    <row r="204" spans="1:4" ht="13.5" thickBot="1">
      <c r="A204" s="145"/>
      <c r="B204" s="146"/>
      <c r="C204" s="147"/>
      <c r="D204" s="147"/>
    </row>
    <row r="205" spans="1:5" ht="13.5" thickBot="1">
      <c r="A205" s="217"/>
      <c r="B205" s="218" t="s">
        <v>104</v>
      </c>
      <c r="C205" s="219">
        <f>SUM(C202+C199+C196+C192+C189+C185+C180+C177+C174+C166+C161+C157+C152+C144+C141+C138+C135+C131+C127+C119+C113+C109+C106+C103+C100+C95+C91+C87+C84+C81+C78+C74+C71+C66+C59+C56+C50+C47+C41+C36+C31+C25+C22+C19+C16+C13+C10+C7)</f>
        <v>181368</v>
      </c>
      <c r="D205" s="219">
        <f>SUM(D202+D199+D196+D192+D189+D185+D180+D177+D174+D166+D161+D157+D152+D144+D141+D138+D135+D131+D127+D119+D113+D109+D106+D103+D100+D95+D91+D87+D84+D81+D78+D74+D71+D66+D59+D56+D50+D47+D41+D36+D31+D25+D22+D19+D16+D13+D10+D7)</f>
        <v>181368</v>
      </c>
      <c r="E205" s="140"/>
    </row>
    <row r="207" spans="2:3" ht="12.75">
      <c r="B207" s="152"/>
      <c r="C207" s="220"/>
    </row>
    <row r="209" ht="12.75">
      <c r="B209" s="188"/>
    </row>
    <row r="210" ht="12.75">
      <c r="B210" s="221"/>
    </row>
  </sheetData>
  <sheetProtection/>
  <mergeCells count="2">
    <mergeCell ref="A2:D2"/>
    <mergeCell ref="E93:G93"/>
  </mergeCells>
  <printOptions/>
  <pageMargins left="0.7874015748031497" right="0.7874015748031497" top="0.984251968503937" bottom="0.984251968503937" header="0.5118110236220472" footer="0.5118110236220472"/>
  <pageSetup fitToHeight="14" horizontalDpi="600" verticalDpi="600" orientation="landscape" paperSize="9" scale="88" r:id="rId1"/>
  <headerFooter alignWithMargins="0">
    <oddFooter>&amp;Lvýdaje&amp;C&amp;F&amp;Rstránka &amp;P</oddFooter>
  </headerFooter>
  <rowBreaks count="4" manualBreakCount="4">
    <brk id="70" max="3" man="1"/>
    <brk id="112" max="3" man="1"/>
    <brk id="160" max="3" man="1"/>
    <brk id="165" max="3" man="1"/>
  </rowBreaks>
</worksheet>
</file>

<file path=xl/worksheets/sheet5.xml><?xml version="1.0" encoding="utf-8"?>
<worksheet xmlns="http://schemas.openxmlformats.org/spreadsheetml/2006/main" xmlns:r="http://schemas.openxmlformats.org/officeDocument/2006/relationships">
  <sheetPr>
    <tabColor rgb="FFFF0000"/>
  </sheetPr>
  <dimension ref="A1:G147"/>
  <sheetViews>
    <sheetView zoomScale="110" zoomScaleNormal="110" zoomScaleSheetLayoutView="100" zoomScalePageLayoutView="0" workbookViewId="0" topLeftCell="A1">
      <selection activeCell="A1" sqref="A1"/>
    </sheetView>
  </sheetViews>
  <sheetFormatPr defaultColWidth="9.140625" defaultRowHeight="12.75"/>
  <cols>
    <col min="1" max="1" width="9.28125" style="5" customWidth="1"/>
    <col min="2" max="2" width="57.421875" style="5" customWidth="1"/>
    <col min="3" max="4" width="9.140625" style="5" customWidth="1"/>
    <col min="5" max="5" width="11.421875" style="5" customWidth="1"/>
    <col min="6" max="16384" width="9.140625" style="5" customWidth="1"/>
  </cols>
  <sheetData>
    <row r="1" ht="12.75">
      <c r="A1" s="1" t="s">
        <v>299</v>
      </c>
    </row>
    <row r="2" s="60" customFormat="1" ht="15.75">
      <c r="A2" s="48" t="s">
        <v>395</v>
      </c>
    </row>
    <row r="3" spans="1:4" ht="12.75">
      <c r="A3" s="49"/>
      <c r="C3" s="50" t="s">
        <v>264</v>
      </c>
      <c r="D3" s="50" t="s">
        <v>264</v>
      </c>
    </row>
    <row r="4" spans="1:5" s="78" customFormat="1" ht="36.75" customHeight="1">
      <c r="A4" s="340" t="s">
        <v>180</v>
      </c>
      <c r="B4" s="340" t="s">
        <v>539</v>
      </c>
      <c r="C4" s="340" t="s">
        <v>396</v>
      </c>
      <c r="D4" s="340" t="s">
        <v>561</v>
      </c>
      <c r="E4" s="341"/>
    </row>
    <row r="5" spans="1:4" ht="25.5">
      <c r="A5" s="51">
        <v>5011</v>
      </c>
      <c r="B5" s="39" t="s">
        <v>528</v>
      </c>
      <c r="C5" s="52">
        <v>987</v>
      </c>
      <c r="D5" s="39"/>
    </row>
    <row r="6" spans="1:4" ht="12.75">
      <c r="A6" s="51">
        <v>5031</v>
      </c>
      <c r="B6" s="39" t="s">
        <v>281</v>
      </c>
      <c r="C6" s="52">
        <v>247</v>
      </c>
      <c r="D6" s="39"/>
    </row>
    <row r="7" spans="1:4" ht="12.75">
      <c r="A7" s="51">
        <v>5032</v>
      </c>
      <c r="B7" s="39" t="s">
        <v>282</v>
      </c>
      <c r="C7" s="52">
        <v>89</v>
      </c>
      <c r="D7" s="39"/>
    </row>
    <row r="8" spans="1:4" ht="12.75">
      <c r="A8" s="51">
        <v>5424</v>
      </c>
      <c r="B8" s="39" t="s">
        <v>283</v>
      </c>
      <c r="C8" s="52">
        <v>20</v>
      </c>
      <c r="D8" s="39"/>
    </row>
    <row r="9" spans="1:4" ht="12.75">
      <c r="A9" s="83"/>
      <c r="B9" s="80" t="s">
        <v>130</v>
      </c>
      <c r="C9" s="81">
        <f>SUM(C5:C8)</f>
        <v>1343</v>
      </c>
      <c r="D9" s="81">
        <f>SUM(D5:D8)</f>
        <v>0</v>
      </c>
    </row>
    <row r="10" spans="1:4" ht="12.75">
      <c r="A10" s="51">
        <v>5021</v>
      </c>
      <c r="B10" s="39" t="s">
        <v>144</v>
      </c>
      <c r="C10" s="52">
        <v>3</v>
      </c>
      <c r="D10" s="40"/>
    </row>
    <row r="11" spans="1:4" ht="12.75">
      <c r="A11" s="51">
        <v>5134</v>
      </c>
      <c r="B11" s="39" t="s">
        <v>417</v>
      </c>
      <c r="C11" s="52">
        <v>1</v>
      </c>
      <c r="D11" s="40"/>
    </row>
    <row r="12" spans="1:4" ht="80.25" customHeight="1">
      <c r="A12" s="51">
        <v>5136</v>
      </c>
      <c r="B12" s="39" t="s">
        <v>540</v>
      </c>
      <c r="C12" s="52">
        <v>314</v>
      </c>
      <c r="D12" s="40"/>
    </row>
    <row r="13" spans="1:4" ht="55.5" customHeight="1">
      <c r="A13" s="51">
        <v>5137</v>
      </c>
      <c r="B13" s="39" t="s">
        <v>418</v>
      </c>
      <c r="C13" s="52">
        <v>43</v>
      </c>
      <c r="D13" s="40"/>
    </row>
    <row r="14" spans="1:4" ht="38.25">
      <c r="A14" s="51">
        <v>5139</v>
      </c>
      <c r="B14" s="39" t="s">
        <v>94</v>
      </c>
      <c r="C14" s="52">
        <v>40</v>
      </c>
      <c r="D14" s="40"/>
    </row>
    <row r="15" spans="1:4" ht="12.75">
      <c r="A15" s="51">
        <v>5151</v>
      </c>
      <c r="B15" s="39" t="s">
        <v>285</v>
      </c>
      <c r="C15" s="52"/>
      <c r="D15" s="40"/>
    </row>
    <row r="16" spans="1:4" ht="12.75">
      <c r="A16" s="51">
        <v>5153</v>
      </c>
      <c r="B16" s="39" t="s">
        <v>248</v>
      </c>
      <c r="C16" s="52"/>
      <c r="D16" s="40"/>
    </row>
    <row r="17" spans="1:4" ht="25.5">
      <c r="A17" s="51">
        <v>5154</v>
      </c>
      <c r="B17" s="39" t="s">
        <v>419</v>
      </c>
      <c r="C17" s="52">
        <v>181</v>
      </c>
      <c r="D17" s="40"/>
    </row>
    <row r="18" spans="1:4" ht="12.75">
      <c r="A18" s="51">
        <v>5161</v>
      </c>
      <c r="B18" s="39" t="s">
        <v>286</v>
      </c>
      <c r="C18" s="52">
        <v>2</v>
      </c>
      <c r="D18" s="40"/>
    </row>
    <row r="19" spans="1:4" ht="25.5">
      <c r="A19" s="51">
        <v>5162</v>
      </c>
      <c r="B19" s="39" t="s">
        <v>29</v>
      </c>
      <c r="C19" s="52">
        <v>20</v>
      </c>
      <c r="D19" s="40"/>
    </row>
    <row r="20" spans="1:4" ht="12.75">
      <c r="A20" s="51">
        <v>5167</v>
      </c>
      <c r="B20" s="39" t="s">
        <v>337</v>
      </c>
      <c r="C20" s="52">
        <v>3</v>
      </c>
      <c r="D20" s="40"/>
    </row>
    <row r="21" spans="1:4" ht="38.25">
      <c r="A21" s="51">
        <v>5168</v>
      </c>
      <c r="B21" s="39" t="s">
        <v>30</v>
      </c>
      <c r="C21" s="52">
        <v>99</v>
      </c>
      <c r="D21" s="40"/>
    </row>
    <row r="22" spans="1:4" ht="51">
      <c r="A22" s="51">
        <v>5169</v>
      </c>
      <c r="B22" s="39" t="s">
        <v>527</v>
      </c>
      <c r="C22" s="52">
        <v>50</v>
      </c>
      <c r="D22" s="40"/>
    </row>
    <row r="23" spans="1:4" ht="12.75">
      <c r="A23" s="51">
        <v>5171</v>
      </c>
      <c r="B23" s="39" t="s">
        <v>290</v>
      </c>
      <c r="C23" s="52">
        <v>4</v>
      </c>
      <c r="D23" s="40"/>
    </row>
    <row r="24" spans="1:4" ht="12.75">
      <c r="A24" s="51">
        <v>5172</v>
      </c>
      <c r="B24" s="39" t="s">
        <v>335</v>
      </c>
      <c r="C24" s="52"/>
      <c r="D24" s="40"/>
    </row>
    <row r="25" spans="1:4" ht="12.75">
      <c r="A25" s="51">
        <v>5173</v>
      </c>
      <c r="B25" s="39" t="s">
        <v>291</v>
      </c>
      <c r="C25" s="52">
        <v>8</v>
      </c>
      <c r="D25" s="40"/>
    </row>
    <row r="26" spans="1:4" ht="12.75">
      <c r="A26" s="51">
        <v>5175</v>
      </c>
      <c r="B26" s="39" t="s">
        <v>292</v>
      </c>
      <c r="C26" s="52">
        <v>1</v>
      </c>
      <c r="D26" s="40"/>
    </row>
    <row r="27" spans="1:4" ht="12.75">
      <c r="A27" s="51">
        <v>5179</v>
      </c>
      <c r="B27" s="39" t="s">
        <v>294</v>
      </c>
      <c r="C27" s="52">
        <v>1</v>
      </c>
      <c r="D27" s="40"/>
    </row>
    <row r="28" spans="1:4" ht="12.75">
      <c r="A28" s="51">
        <v>5181</v>
      </c>
      <c r="B28" s="39" t="s">
        <v>352</v>
      </c>
      <c r="C28" s="52">
        <v>2</v>
      </c>
      <c r="D28" s="40"/>
    </row>
    <row r="29" spans="1:4" ht="12.75">
      <c r="A29" s="79"/>
      <c r="B29" s="80" t="s">
        <v>129</v>
      </c>
      <c r="C29" s="81">
        <f>SUM(C10:C28)</f>
        <v>772</v>
      </c>
      <c r="D29" s="82">
        <f>SUM(D10:D28)</f>
        <v>0</v>
      </c>
    </row>
    <row r="30" spans="1:4" s="41" customFormat="1" ht="12.75">
      <c r="A30" s="124" t="s">
        <v>215</v>
      </c>
      <c r="B30" s="125" t="s">
        <v>269</v>
      </c>
      <c r="C30" s="126">
        <f>SUM(C9+C29)</f>
        <v>2115</v>
      </c>
      <c r="D30" s="126">
        <f>SUM(D9+D29)</f>
        <v>0</v>
      </c>
    </row>
    <row r="31" spans="1:4" s="65" customFormat="1" ht="12.75">
      <c r="A31" s="42"/>
      <c r="B31" s="43"/>
      <c r="C31" s="64"/>
      <c r="D31" s="64"/>
    </row>
    <row r="32" spans="1:4" s="65" customFormat="1" ht="12.75">
      <c r="A32" s="42"/>
      <c r="B32" s="43"/>
      <c r="C32" s="64"/>
      <c r="D32" s="64"/>
    </row>
    <row r="33" spans="1:4" s="65" customFormat="1" ht="12.75">
      <c r="A33" s="42"/>
      <c r="B33" s="43"/>
      <c r="C33" s="64"/>
      <c r="D33" s="64"/>
    </row>
    <row r="34" spans="1:4" s="65" customFormat="1" ht="12.75">
      <c r="A34" s="42"/>
      <c r="B34" s="43"/>
      <c r="C34" s="64"/>
      <c r="D34" s="64"/>
    </row>
    <row r="35" spans="1:4" s="65" customFormat="1" ht="12.75">
      <c r="A35" s="42"/>
      <c r="B35" s="43"/>
      <c r="C35" s="64"/>
      <c r="D35" s="64"/>
    </row>
    <row r="36" spans="1:4" s="65" customFormat="1" ht="12.75">
      <c r="A36" s="42"/>
      <c r="B36" s="43"/>
      <c r="C36" s="64"/>
      <c r="D36" s="64"/>
    </row>
    <row r="37" spans="1:4" s="65" customFormat="1" ht="12.75">
      <c r="A37" s="42"/>
      <c r="B37" s="43"/>
      <c r="C37" s="64"/>
      <c r="D37" s="64"/>
    </row>
    <row r="38" spans="1:4" s="65" customFormat="1" ht="12.75">
      <c r="A38" s="42"/>
      <c r="B38" s="43"/>
      <c r="C38" s="64"/>
      <c r="D38" s="64"/>
    </row>
    <row r="39" spans="1:4" s="65" customFormat="1" ht="12.75">
      <c r="A39" s="42"/>
      <c r="B39" s="43"/>
      <c r="C39" s="64"/>
      <c r="D39" s="64"/>
    </row>
    <row r="40" spans="1:4" s="65" customFormat="1" ht="12.75">
      <c r="A40" s="42"/>
      <c r="B40" s="43"/>
      <c r="C40" s="64"/>
      <c r="D40" s="64"/>
    </row>
    <row r="41" spans="1:4" ht="12.75">
      <c r="A41" s="42"/>
      <c r="B41" s="43"/>
      <c r="C41" s="50" t="s">
        <v>264</v>
      </c>
      <c r="D41" s="50" t="s">
        <v>264</v>
      </c>
    </row>
    <row r="42" spans="1:7" s="76" customFormat="1" ht="36.75" customHeight="1">
      <c r="A42" s="340" t="s">
        <v>180</v>
      </c>
      <c r="B42" s="340" t="s">
        <v>538</v>
      </c>
      <c r="C42" s="340" t="s">
        <v>396</v>
      </c>
      <c r="D42" s="340" t="s">
        <v>561</v>
      </c>
      <c r="E42" s="342"/>
      <c r="F42" s="74"/>
      <c r="G42" s="75"/>
    </row>
    <row r="43" spans="1:7" ht="63.75">
      <c r="A43" s="51">
        <v>5011</v>
      </c>
      <c r="B43" s="39" t="s">
        <v>477</v>
      </c>
      <c r="C43" s="40">
        <v>3570</v>
      </c>
      <c r="D43" s="40"/>
      <c r="E43" s="53"/>
      <c r="F43" s="47"/>
      <c r="G43" s="47"/>
    </row>
    <row r="44" spans="1:7" ht="12.75">
      <c r="A44" s="51">
        <v>5031</v>
      </c>
      <c r="B44" s="39" t="s">
        <v>241</v>
      </c>
      <c r="C44" s="40">
        <v>892</v>
      </c>
      <c r="D44" s="40"/>
      <c r="E44" s="53"/>
      <c r="F44" s="47"/>
      <c r="G44" s="47"/>
    </row>
    <row r="45" spans="1:7" ht="12.75">
      <c r="A45" s="51">
        <v>5032</v>
      </c>
      <c r="B45" s="39" t="s">
        <v>242</v>
      </c>
      <c r="C45" s="40">
        <v>321</v>
      </c>
      <c r="D45" s="40"/>
      <c r="E45" s="53"/>
      <c r="F45" s="47"/>
      <c r="G45" s="47"/>
    </row>
    <row r="46" spans="1:7" ht="12.75">
      <c r="A46" s="51">
        <v>5424</v>
      </c>
      <c r="B46" s="39" t="s">
        <v>325</v>
      </c>
      <c r="C46" s="40">
        <v>71</v>
      </c>
      <c r="D46" s="40"/>
      <c r="E46" s="53"/>
      <c r="F46" s="47"/>
      <c r="G46" s="47"/>
    </row>
    <row r="47" spans="1:7" ht="12.75">
      <c r="A47" s="83"/>
      <c r="B47" s="80" t="s">
        <v>130</v>
      </c>
      <c r="C47" s="82">
        <f>SUM(C43:C46)</f>
        <v>4854</v>
      </c>
      <c r="D47" s="82">
        <f>SUM(D43:D46)</f>
        <v>0</v>
      </c>
      <c r="E47" s="53"/>
      <c r="F47" s="47"/>
      <c r="G47" s="47"/>
    </row>
    <row r="48" spans="1:7" ht="12.75" customHeight="1">
      <c r="A48" s="51">
        <v>5021</v>
      </c>
      <c r="B48" s="39" t="s">
        <v>247</v>
      </c>
      <c r="C48" s="40">
        <v>3</v>
      </c>
      <c r="D48" s="40"/>
      <c r="E48" s="53"/>
      <c r="F48" s="47"/>
      <c r="G48" s="47"/>
    </row>
    <row r="49" spans="1:7" ht="12.75">
      <c r="A49" s="51">
        <v>5038</v>
      </c>
      <c r="B49" s="39" t="s">
        <v>108</v>
      </c>
      <c r="C49" s="40"/>
      <c r="D49" s="40"/>
      <c r="E49" s="45"/>
      <c r="F49" s="46"/>
      <c r="G49" s="47"/>
    </row>
    <row r="50" spans="1:7" ht="12.75">
      <c r="A50" s="51">
        <v>5132</v>
      </c>
      <c r="B50" s="39" t="s">
        <v>284</v>
      </c>
      <c r="C50" s="40"/>
      <c r="D50" s="40"/>
      <c r="E50" s="44"/>
      <c r="F50" s="44"/>
      <c r="G50" s="44"/>
    </row>
    <row r="51" spans="1:7" ht="38.25">
      <c r="A51" s="51">
        <v>5133</v>
      </c>
      <c r="B51" s="39" t="s">
        <v>109</v>
      </c>
      <c r="C51" s="40">
        <v>3</v>
      </c>
      <c r="D51" s="40"/>
      <c r="E51" s="54"/>
      <c r="F51" s="47"/>
      <c r="G51" s="47"/>
    </row>
    <row r="52" spans="1:7" ht="12.75">
      <c r="A52" s="51">
        <v>5134</v>
      </c>
      <c r="B52" s="39" t="s">
        <v>359</v>
      </c>
      <c r="C52" s="40">
        <v>170</v>
      </c>
      <c r="D52" s="40"/>
      <c r="E52" s="54"/>
      <c r="F52" s="47"/>
      <c r="G52" s="47"/>
    </row>
    <row r="53" spans="1:7" ht="12.75">
      <c r="A53" s="51">
        <v>5136</v>
      </c>
      <c r="B53" s="39" t="s">
        <v>110</v>
      </c>
      <c r="C53" s="40">
        <v>2</v>
      </c>
      <c r="D53" s="40"/>
      <c r="E53" s="54"/>
      <c r="F53" s="47"/>
      <c r="G53" s="47"/>
    </row>
    <row r="54" spans="1:7" ht="38.25">
      <c r="A54" s="51">
        <v>5137</v>
      </c>
      <c r="B54" s="39" t="s">
        <v>387</v>
      </c>
      <c r="C54" s="40">
        <v>60</v>
      </c>
      <c r="D54" s="40"/>
      <c r="E54" s="54"/>
      <c r="F54" s="47"/>
      <c r="G54" s="47"/>
    </row>
    <row r="55" spans="1:7" ht="12.75">
      <c r="A55" s="51">
        <v>5138</v>
      </c>
      <c r="B55" s="39" t="s">
        <v>111</v>
      </c>
      <c r="C55" s="40"/>
      <c r="D55" s="40"/>
      <c r="E55" s="54"/>
      <c r="F55" s="47"/>
      <c r="G55" s="47"/>
    </row>
    <row r="56" spans="1:7" ht="24" customHeight="1">
      <c r="A56" s="51">
        <v>5139</v>
      </c>
      <c r="B56" s="39" t="s">
        <v>360</v>
      </c>
      <c r="C56" s="40">
        <v>60</v>
      </c>
      <c r="D56" s="40"/>
      <c r="E56" s="54"/>
      <c r="F56" s="47"/>
      <c r="G56" s="47"/>
    </row>
    <row r="57" spans="1:7" ht="12.75">
      <c r="A57" s="51">
        <v>5151</v>
      </c>
      <c r="B57" s="39" t="s">
        <v>112</v>
      </c>
      <c r="C57" s="40"/>
      <c r="D57" s="40"/>
      <c r="E57" s="54"/>
      <c r="F57" s="47"/>
      <c r="G57" s="47"/>
    </row>
    <row r="58" spans="1:7" ht="12.75">
      <c r="A58" s="51">
        <v>5153</v>
      </c>
      <c r="B58" s="39" t="s">
        <v>113</v>
      </c>
      <c r="C58" s="40"/>
      <c r="D58" s="40"/>
      <c r="E58" s="54"/>
      <c r="F58" s="47"/>
      <c r="G58" s="47"/>
    </row>
    <row r="59" spans="1:7" ht="12.75">
      <c r="A59" s="51">
        <v>5154</v>
      </c>
      <c r="B59" s="39" t="s">
        <v>114</v>
      </c>
      <c r="C59" s="40"/>
      <c r="D59" s="40"/>
      <c r="E59" s="54"/>
      <c r="F59" s="47"/>
      <c r="G59" s="47"/>
    </row>
    <row r="60" spans="1:7" ht="38.25">
      <c r="A60" s="51">
        <v>5156</v>
      </c>
      <c r="B60" s="39" t="s">
        <v>312</v>
      </c>
      <c r="C60" s="40">
        <v>70</v>
      </c>
      <c r="D60" s="40"/>
      <c r="E60" s="54"/>
      <c r="F60" s="47"/>
      <c r="G60" s="47"/>
    </row>
    <row r="61" spans="1:7" ht="25.5">
      <c r="A61" s="51">
        <v>5161</v>
      </c>
      <c r="B61" s="39" t="s">
        <v>420</v>
      </c>
      <c r="C61" s="40">
        <v>2</v>
      </c>
      <c r="D61" s="40"/>
      <c r="E61" s="54"/>
      <c r="F61" s="47"/>
      <c r="G61" s="47"/>
    </row>
    <row r="62" spans="1:7" ht="38.25">
      <c r="A62" s="51">
        <v>5162</v>
      </c>
      <c r="B62" s="39" t="s">
        <v>421</v>
      </c>
      <c r="C62" s="40">
        <v>45</v>
      </c>
      <c r="D62" s="40"/>
      <c r="E62" s="54"/>
      <c r="F62" s="47"/>
      <c r="G62" s="47"/>
    </row>
    <row r="63" spans="1:7" ht="12.75">
      <c r="A63" s="51">
        <v>5163</v>
      </c>
      <c r="B63" s="39" t="s">
        <v>287</v>
      </c>
      <c r="C63" s="40"/>
      <c r="D63" s="40"/>
      <c r="E63" s="54"/>
      <c r="F63" s="47"/>
      <c r="G63" s="47"/>
    </row>
    <row r="64" spans="1:7" ht="12.75">
      <c r="A64" s="51">
        <v>5164</v>
      </c>
      <c r="B64" s="39" t="s">
        <v>288</v>
      </c>
      <c r="C64" s="40"/>
      <c r="D64" s="40"/>
      <c r="E64" s="54"/>
      <c r="F64" s="47"/>
      <c r="G64" s="47"/>
    </row>
    <row r="65" spans="1:7" ht="12.75">
      <c r="A65" s="51">
        <v>5166</v>
      </c>
      <c r="B65" s="39" t="s">
        <v>115</v>
      </c>
      <c r="C65" s="40"/>
      <c r="D65" s="40"/>
      <c r="E65" s="54"/>
      <c r="F65" s="47"/>
      <c r="G65" s="47"/>
    </row>
    <row r="66" spans="1:7" ht="38.25">
      <c r="A66" s="51">
        <v>5167</v>
      </c>
      <c r="B66" s="39" t="s">
        <v>422</v>
      </c>
      <c r="C66" s="40">
        <v>65</v>
      </c>
      <c r="D66" s="40"/>
      <c r="E66" s="373"/>
      <c r="F66" s="47"/>
      <c r="G66" s="47"/>
    </row>
    <row r="67" spans="1:7" ht="12.75">
      <c r="A67" s="51">
        <v>5168</v>
      </c>
      <c r="B67" s="39" t="s">
        <v>317</v>
      </c>
      <c r="C67" s="40">
        <v>5</v>
      </c>
      <c r="D67" s="40"/>
      <c r="E67" s="54"/>
      <c r="F67" s="47"/>
      <c r="G67" s="47"/>
    </row>
    <row r="68" spans="1:7" ht="38.25">
      <c r="A68" s="51">
        <v>5169</v>
      </c>
      <c r="B68" s="39" t="s">
        <v>423</v>
      </c>
      <c r="C68" s="40">
        <v>70</v>
      </c>
      <c r="D68" s="40"/>
      <c r="E68" s="54"/>
      <c r="F68" s="47"/>
      <c r="G68" s="47"/>
    </row>
    <row r="69" spans="1:7" ht="63.75">
      <c r="A69" s="51">
        <v>5171</v>
      </c>
      <c r="B69" s="39" t="s">
        <v>361</v>
      </c>
      <c r="C69" s="40">
        <v>95</v>
      </c>
      <c r="D69" s="40"/>
      <c r="E69" s="54"/>
      <c r="F69" s="47"/>
      <c r="G69" s="47"/>
    </row>
    <row r="70" spans="1:7" ht="25.5">
      <c r="A70" s="51">
        <v>5172</v>
      </c>
      <c r="B70" s="39" t="s">
        <v>274</v>
      </c>
      <c r="C70" s="40"/>
      <c r="D70" s="40"/>
      <c r="E70" s="54"/>
      <c r="F70" s="47"/>
      <c r="G70" s="47"/>
    </row>
    <row r="71" spans="1:7" ht="25.5">
      <c r="A71" s="51">
        <v>5173</v>
      </c>
      <c r="B71" s="39" t="s">
        <v>275</v>
      </c>
      <c r="C71" s="40">
        <v>8</v>
      </c>
      <c r="D71" s="40"/>
      <c r="E71" s="54"/>
      <c r="F71" s="47"/>
      <c r="G71" s="47"/>
    </row>
    <row r="72" spans="1:7" ht="12.75">
      <c r="A72" s="51">
        <v>5175</v>
      </c>
      <c r="B72" s="39" t="s">
        <v>95</v>
      </c>
      <c r="C72" s="40">
        <v>2</v>
      </c>
      <c r="D72" s="40"/>
      <c r="E72" s="54"/>
      <c r="F72" s="47"/>
      <c r="G72" s="47"/>
    </row>
    <row r="73" spans="1:7" ht="12.75">
      <c r="A73" s="51">
        <v>5178</v>
      </c>
      <c r="B73" s="39" t="s">
        <v>142</v>
      </c>
      <c r="C73" s="40"/>
      <c r="D73" s="40"/>
      <c r="E73" s="54"/>
      <c r="F73" s="47"/>
      <c r="G73" s="47"/>
    </row>
    <row r="74" spans="1:7" ht="12.75">
      <c r="A74" s="51">
        <v>5193</v>
      </c>
      <c r="B74" s="39" t="s">
        <v>143</v>
      </c>
      <c r="C74" s="40"/>
      <c r="D74" s="40"/>
      <c r="E74" s="54"/>
      <c r="F74" s="47"/>
      <c r="G74" s="47"/>
    </row>
    <row r="75" spans="1:7" ht="12.75">
      <c r="A75" s="51">
        <v>5192</v>
      </c>
      <c r="B75" s="39" t="s">
        <v>333</v>
      </c>
      <c r="C75" s="40"/>
      <c r="D75" s="40"/>
      <c r="E75" s="54"/>
      <c r="F75" s="47"/>
      <c r="G75" s="47"/>
    </row>
    <row r="76" spans="1:7" ht="12.75">
      <c r="A76" s="51">
        <v>5194</v>
      </c>
      <c r="B76" s="39" t="s">
        <v>293</v>
      </c>
      <c r="C76" s="40"/>
      <c r="D76" s="40"/>
      <c r="E76" s="54"/>
      <c r="F76" s="47"/>
      <c r="G76" s="47"/>
    </row>
    <row r="77" spans="1:7" ht="12.75">
      <c r="A77" s="51">
        <v>5229</v>
      </c>
      <c r="B77" s="39" t="s">
        <v>268</v>
      </c>
      <c r="C77" s="40"/>
      <c r="D77" s="40"/>
      <c r="E77" s="54"/>
      <c r="F77" s="47"/>
      <c r="G77" s="47"/>
    </row>
    <row r="78" spans="1:7" ht="25.5">
      <c r="A78" s="51">
        <v>5361</v>
      </c>
      <c r="B78" s="39" t="s">
        <v>318</v>
      </c>
      <c r="C78" s="40">
        <v>3</v>
      </c>
      <c r="D78" s="40"/>
      <c r="E78" s="54"/>
      <c r="F78" s="47"/>
      <c r="G78" s="47"/>
    </row>
    <row r="79" spans="1:7" ht="12.75">
      <c r="A79" s="51">
        <v>5362</v>
      </c>
      <c r="B79" s="39" t="s">
        <v>334</v>
      </c>
      <c r="C79" s="40"/>
      <c r="D79" s="40"/>
      <c r="E79" s="53"/>
      <c r="F79" s="47"/>
      <c r="G79" s="47"/>
    </row>
    <row r="80" spans="1:7" ht="12.75">
      <c r="A80" s="83"/>
      <c r="B80" s="80" t="s">
        <v>129</v>
      </c>
      <c r="C80" s="85">
        <f>SUM(C48:C79)</f>
        <v>663</v>
      </c>
      <c r="D80" s="85">
        <f>SUM(D48:D79)</f>
        <v>0</v>
      </c>
      <c r="E80" s="53"/>
      <c r="F80" s="47"/>
      <c r="G80" s="47"/>
    </row>
    <row r="81" spans="1:7" ht="12.75">
      <c r="A81" s="124" t="s">
        <v>215</v>
      </c>
      <c r="B81" s="125" t="s">
        <v>106</v>
      </c>
      <c r="C81" s="127">
        <f>SUM(C47+C80)</f>
        <v>5517</v>
      </c>
      <c r="D81" s="127">
        <f>SUM(D47+D80)</f>
        <v>0</v>
      </c>
      <c r="E81" s="45"/>
      <c r="F81" s="46"/>
      <c r="G81" s="46"/>
    </row>
    <row r="82" spans="1:2" ht="12.75">
      <c r="A82" s="42"/>
      <c r="B82" s="43"/>
    </row>
    <row r="83" spans="1:2" ht="12.75">
      <c r="A83" s="42"/>
      <c r="B83" s="43"/>
    </row>
    <row r="84" spans="1:4" ht="12.75">
      <c r="A84" s="42"/>
      <c r="B84" s="43"/>
      <c r="C84" s="50" t="s">
        <v>264</v>
      </c>
      <c r="D84" s="50" t="s">
        <v>264</v>
      </c>
    </row>
    <row r="85" spans="1:4" s="402" customFormat="1" ht="36.75" customHeight="1">
      <c r="A85" s="340" t="s">
        <v>180</v>
      </c>
      <c r="B85" s="340" t="s">
        <v>541</v>
      </c>
      <c r="C85" s="340" t="s">
        <v>396</v>
      </c>
      <c r="D85" s="340" t="s">
        <v>561</v>
      </c>
    </row>
    <row r="86" spans="1:4" ht="12.75">
      <c r="A86" s="51">
        <v>5021</v>
      </c>
      <c r="B86" s="39" t="s">
        <v>313</v>
      </c>
      <c r="C86" s="40"/>
      <c r="D86" s="39"/>
    </row>
    <row r="87" spans="1:4" ht="12.75">
      <c r="A87" s="51">
        <v>5136</v>
      </c>
      <c r="B87" s="39" t="s">
        <v>314</v>
      </c>
      <c r="C87" s="40">
        <v>0</v>
      </c>
      <c r="D87" s="39"/>
    </row>
    <row r="88" spans="1:4" ht="38.25">
      <c r="A88" s="51">
        <v>5137</v>
      </c>
      <c r="B88" s="39" t="s">
        <v>424</v>
      </c>
      <c r="C88" s="40">
        <v>40</v>
      </c>
      <c r="D88" s="40"/>
    </row>
    <row r="89" spans="1:4" ht="38.25">
      <c r="A89" s="51">
        <v>5139</v>
      </c>
      <c r="B89" s="55" t="s">
        <v>425</v>
      </c>
      <c r="C89" s="40">
        <v>68</v>
      </c>
      <c r="D89" s="40"/>
    </row>
    <row r="90" spans="1:4" ht="12.75">
      <c r="A90" s="51">
        <v>5161</v>
      </c>
      <c r="B90" s="39" t="s">
        <v>286</v>
      </c>
      <c r="C90" s="40"/>
      <c r="D90" s="40"/>
    </row>
    <row r="91" spans="1:4" ht="25.5">
      <c r="A91" s="51">
        <v>5162</v>
      </c>
      <c r="B91" s="39" t="s">
        <v>329</v>
      </c>
      <c r="C91" s="40"/>
      <c r="D91" s="40"/>
    </row>
    <row r="92" spans="1:4" ht="12.75">
      <c r="A92" s="51">
        <v>5163</v>
      </c>
      <c r="B92" s="39" t="s">
        <v>330</v>
      </c>
      <c r="C92" s="40"/>
      <c r="D92" s="40"/>
    </row>
    <row r="93" spans="1:4" ht="12.75">
      <c r="A93" s="51">
        <v>5164</v>
      </c>
      <c r="B93" s="55" t="s">
        <v>315</v>
      </c>
      <c r="C93" s="40">
        <v>3</v>
      </c>
      <c r="D93" s="40"/>
    </row>
    <row r="94" spans="1:4" ht="12.75">
      <c r="A94" s="51">
        <v>5166</v>
      </c>
      <c r="B94" s="39" t="s">
        <v>115</v>
      </c>
      <c r="C94" s="40"/>
      <c r="D94" s="40"/>
    </row>
    <row r="95" spans="1:4" ht="12.75">
      <c r="A95" s="51">
        <v>5167</v>
      </c>
      <c r="B95" s="39" t="s">
        <v>246</v>
      </c>
      <c r="C95" s="40">
        <v>2</v>
      </c>
      <c r="D95" s="40"/>
    </row>
    <row r="96" spans="1:4" ht="12.75">
      <c r="A96" s="51">
        <v>5168</v>
      </c>
      <c r="B96" s="39" t="s">
        <v>289</v>
      </c>
      <c r="C96" s="40"/>
      <c r="D96" s="40"/>
    </row>
    <row r="97" spans="1:4" ht="38.25">
      <c r="A97" s="51">
        <v>5169</v>
      </c>
      <c r="B97" s="39" t="s">
        <v>426</v>
      </c>
      <c r="C97" s="40">
        <v>28</v>
      </c>
      <c r="D97" s="40"/>
    </row>
    <row r="98" spans="1:5" ht="25.5">
      <c r="A98" s="51">
        <v>5171</v>
      </c>
      <c r="B98" s="39" t="s">
        <v>378</v>
      </c>
      <c r="C98" s="40">
        <v>5</v>
      </c>
      <c r="D98" s="40"/>
      <c r="E98" s="327"/>
    </row>
    <row r="99" spans="1:4" ht="12.75">
      <c r="A99" s="51">
        <v>5172</v>
      </c>
      <c r="B99" s="39" t="s">
        <v>335</v>
      </c>
      <c r="C99" s="40"/>
      <c r="D99" s="40"/>
    </row>
    <row r="100" spans="1:4" ht="12.75">
      <c r="A100" s="51">
        <v>5173</v>
      </c>
      <c r="B100" s="39" t="s">
        <v>331</v>
      </c>
      <c r="C100" s="40"/>
      <c r="D100" s="40"/>
    </row>
    <row r="101" spans="1:4" ht="12.75">
      <c r="A101" s="51">
        <v>5175</v>
      </c>
      <c r="B101" s="39" t="s">
        <v>427</v>
      </c>
      <c r="C101" s="40">
        <v>9</v>
      </c>
      <c r="D101" s="40"/>
    </row>
    <row r="102" spans="1:4" ht="12.75">
      <c r="A102" s="51">
        <v>5192</v>
      </c>
      <c r="B102" s="39" t="s">
        <v>333</v>
      </c>
      <c r="C102" s="40"/>
      <c r="D102" s="40"/>
    </row>
    <row r="103" spans="1:4" ht="12.75">
      <c r="A103" s="51">
        <v>5194</v>
      </c>
      <c r="B103" s="39" t="s">
        <v>293</v>
      </c>
      <c r="C103" s="40"/>
      <c r="D103" s="40"/>
    </row>
    <row r="104" spans="1:4" ht="12.75">
      <c r="A104" s="51">
        <v>5222</v>
      </c>
      <c r="B104" s="39" t="s">
        <v>125</v>
      </c>
      <c r="C104" s="40"/>
      <c r="D104" s="40"/>
    </row>
    <row r="105" spans="1:4" ht="24.75" customHeight="1">
      <c r="A105" s="51">
        <v>5229</v>
      </c>
      <c r="B105" s="131" t="s">
        <v>316</v>
      </c>
      <c r="C105" s="132">
        <v>120</v>
      </c>
      <c r="D105" s="40"/>
    </row>
    <row r="106" spans="1:4" ht="12.75">
      <c r="A106" s="79"/>
      <c r="B106" s="86" t="s">
        <v>332</v>
      </c>
      <c r="C106" s="85">
        <f>SUM(C86:C105)</f>
        <v>275</v>
      </c>
      <c r="D106" s="79"/>
    </row>
    <row r="107" spans="1:4" ht="12.75">
      <c r="A107" s="56">
        <v>6111</v>
      </c>
      <c r="B107" s="57" t="s">
        <v>335</v>
      </c>
      <c r="C107" s="40"/>
      <c r="D107" s="39"/>
    </row>
    <row r="108" spans="1:4" ht="12.75">
      <c r="A108" s="51">
        <v>6119</v>
      </c>
      <c r="B108" s="39" t="s">
        <v>336</v>
      </c>
      <c r="C108" s="40"/>
      <c r="D108" s="39"/>
    </row>
    <row r="109" spans="1:4" ht="12.75">
      <c r="A109" s="51">
        <v>6121</v>
      </c>
      <c r="B109" s="58" t="s">
        <v>152</v>
      </c>
      <c r="C109" s="40"/>
      <c r="D109" s="40"/>
    </row>
    <row r="110" spans="1:4" ht="12.75" customHeight="1">
      <c r="A110" s="51">
        <v>6122</v>
      </c>
      <c r="B110" s="52" t="s">
        <v>126</v>
      </c>
      <c r="C110" s="40"/>
      <c r="D110" s="40"/>
    </row>
    <row r="111" spans="1:4" ht="12.75">
      <c r="A111" s="51">
        <v>6123</v>
      </c>
      <c r="B111" s="39" t="s">
        <v>224</v>
      </c>
      <c r="C111" s="40"/>
      <c r="D111" s="40"/>
    </row>
    <row r="112" spans="1:4" ht="12.75">
      <c r="A112" s="56">
        <v>6125</v>
      </c>
      <c r="B112" s="57" t="s">
        <v>346</v>
      </c>
      <c r="C112" s="40"/>
      <c r="D112" s="39"/>
    </row>
    <row r="113" spans="1:4" ht="12.75">
      <c r="A113" s="56">
        <v>6130</v>
      </c>
      <c r="B113" s="57" t="s">
        <v>347</v>
      </c>
      <c r="C113" s="40"/>
      <c r="D113" s="39"/>
    </row>
    <row r="114" spans="1:4" ht="12.75">
      <c r="A114" s="79"/>
      <c r="B114" s="86" t="s">
        <v>348</v>
      </c>
      <c r="C114" s="85">
        <f>SUM(C107:C113)</f>
        <v>0</v>
      </c>
      <c r="D114" s="85">
        <f>SUM(D107:D113)</f>
        <v>0</v>
      </c>
    </row>
    <row r="115" spans="1:4" ht="12.75">
      <c r="A115" s="124" t="s">
        <v>349</v>
      </c>
      <c r="B115" s="125" t="s">
        <v>225</v>
      </c>
      <c r="C115" s="127">
        <f>SUM(C106+C114)</f>
        <v>275</v>
      </c>
      <c r="D115" s="127">
        <f>SUM(D106+D114)</f>
        <v>0</v>
      </c>
    </row>
    <row r="116" spans="1:4" ht="12.75">
      <c r="A116" s="42"/>
      <c r="B116" s="43"/>
      <c r="C116" s="50"/>
      <c r="D116" s="50"/>
    </row>
    <row r="117" spans="1:4" ht="12.75">
      <c r="A117" s="42"/>
      <c r="B117" s="43"/>
      <c r="C117" s="50"/>
      <c r="D117" s="50"/>
    </row>
    <row r="118" spans="1:4" ht="12.75">
      <c r="A118" s="42"/>
      <c r="B118" s="43"/>
      <c r="C118" s="50"/>
      <c r="D118" s="50"/>
    </row>
    <row r="119" spans="1:4" ht="12.75">
      <c r="A119" s="42"/>
      <c r="B119" s="43"/>
      <c r="C119" s="50" t="s">
        <v>264</v>
      </c>
      <c r="D119" s="50" t="s">
        <v>264</v>
      </c>
    </row>
    <row r="120" spans="1:4" s="402" customFormat="1" ht="36.75" customHeight="1">
      <c r="A120" s="340" t="s">
        <v>206</v>
      </c>
      <c r="B120" s="340" t="s">
        <v>542</v>
      </c>
      <c r="C120" s="340" t="s">
        <v>396</v>
      </c>
      <c r="D120" s="340" t="s">
        <v>561</v>
      </c>
    </row>
    <row r="121" spans="1:4" ht="40.5" customHeight="1">
      <c r="A121" s="51">
        <v>5011</v>
      </c>
      <c r="B121" s="39" t="s">
        <v>319</v>
      </c>
      <c r="C121" s="59">
        <v>165</v>
      </c>
      <c r="D121" s="39"/>
    </row>
    <row r="122" spans="1:4" ht="40.5" customHeight="1">
      <c r="A122" s="51">
        <v>5021</v>
      </c>
      <c r="B122" s="39" t="s">
        <v>313</v>
      </c>
      <c r="C122" s="59">
        <v>430</v>
      </c>
      <c r="D122" s="39"/>
    </row>
    <row r="123" spans="1:4" ht="25.5">
      <c r="A123" s="51">
        <v>5029</v>
      </c>
      <c r="B123" s="39" t="s">
        <v>245</v>
      </c>
      <c r="C123" s="59">
        <v>10</v>
      </c>
      <c r="D123" s="39"/>
    </row>
    <row r="124" spans="1:4" ht="12.75">
      <c r="A124" s="51">
        <v>5031</v>
      </c>
      <c r="B124" s="39" t="s">
        <v>101</v>
      </c>
      <c r="C124" s="59">
        <v>60</v>
      </c>
      <c r="D124" s="39"/>
    </row>
    <row r="125" spans="1:4" ht="25.5">
      <c r="A125" s="51">
        <v>5032</v>
      </c>
      <c r="B125" s="39" t="s">
        <v>102</v>
      </c>
      <c r="C125" s="59">
        <v>20</v>
      </c>
      <c r="D125" s="39"/>
    </row>
    <row r="126" spans="1:4" ht="12.75">
      <c r="A126" s="79"/>
      <c r="B126" s="80" t="s">
        <v>307</v>
      </c>
      <c r="C126" s="82">
        <f>SUM(C121:C125)</f>
        <v>685</v>
      </c>
      <c r="D126" s="84"/>
    </row>
    <row r="127" spans="1:4" ht="25.5">
      <c r="A127" s="51">
        <v>5132</v>
      </c>
      <c r="B127" s="39" t="s">
        <v>355</v>
      </c>
      <c r="C127" s="59">
        <v>50</v>
      </c>
      <c r="D127" s="39"/>
    </row>
    <row r="128" spans="1:4" ht="12.75">
      <c r="A128" s="51">
        <v>5133</v>
      </c>
      <c r="B128" s="39" t="s">
        <v>320</v>
      </c>
      <c r="C128" s="59">
        <v>5</v>
      </c>
      <c r="D128" s="39"/>
    </row>
    <row r="129" spans="1:4" ht="25.5">
      <c r="A129" s="51">
        <v>5134</v>
      </c>
      <c r="B129" s="39" t="s">
        <v>529</v>
      </c>
      <c r="C129" s="59">
        <v>40</v>
      </c>
      <c r="D129" s="39"/>
    </row>
    <row r="130" spans="1:4" ht="12.75">
      <c r="A130" s="51">
        <v>5136</v>
      </c>
      <c r="B130" s="39" t="s">
        <v>110</v>
      </c>
      <c r="C130" s="59"/>
      <c r="D130" s="39"/>
    </row>
    <row r="131" spans="1:4" ht="44.25" customHeight="1">
      <c r="A131" s="51">
        <v>5137</v>
      </c>
      <c r="B131" s="39" t="s">
        <v>530</v>
      </c>
      <c r="C131" s="59">
        <v>70</v>
      </c>
      <c r="D131" s="39"/>
    </row>
    <row r="132" spans="1:4" ht="26.25" customHeight="1">
      <c r="A132" s="51">
        <v>5139</v>
      </c>
      <c r="B132" s="62" t="s">
        <v>306</v>
      </c>
      <c r="C132" s="59">
        <v>30</v>
      </c>
      <c r="D132" s="39"/>
    </row>
    <row r="133" spans="1:4" ht="12.75">
      <c r="A133" s="51">
        <v>5151</v>
      </c>
      <c r="B133" s="39" t="s">
        <v>338</v>
      </c>
      <c r="C133" s="59">
        <v>25</v>
      </c>
      <c r="D133" s="39"/>
    </row>
    <row r="134" spans="1:4" ht="12.75">
      <c r="A134" s="51">
        <v>5153</v>
      </c>
      <c r="B134" s="39" t="s">
        <v>339</v>
      </c>
      <c r="C134" s="59">
        <v>60</v>
      </c>
      <c r="D134" s="39"/>
    </row>
    <row r="135" spans="1:4" ht="12.75">
      <c r="A135" s="51">
        <v>5154</v>
      </c>
      <c r="B135" s="39" t="s">
        <v>340</v>
      </c>
      <c r="C135" s="59">
        <v>75</v>
      </c>
      <c r="D135" s="39"/>
    </row>
    <row r="136" spans="1:4" ht="25.5">
      <c r="A136" s="51">
        <v>5156</v>
      </c>
      <c r="B136" s="39" t="s">
        <v>132</v>
      </c>
      <c r="C136" s="59">
        <v>80</v>
      </c>
      <c r="D136" s="39"/>
    </row>
    <row r="137" spans="1:4" ht="12.75">
      <c r="A137" s="51">
        <v>5162</v>
      </c>
      <c r="B137" s="39" t="s">
        <v>133</v>
      </c>
      <c r="C137" s="59">
        <v>25</v>
      </c>
      <c r="D137" s="39"/>
    </row>
    <row r="138" spans="1:4" ht="25.5">
      <c r="A138" s="51">
        <v>5164</v>
      </c>
      <c r="B138" s="55" t="s">
        <v>272</v>
      </c>
      <c r="C138" s="59">
        <v>5</v>
      </c>
      <c r="D138" s="39"/>
    </row>
    <row r="139" spans="1:4" ht="25.5">
      <c r="A139" s="51">
        <v>5167</v>
      </c>
      <c r="B139" s="39" t="s">
        <v>96</v>
      </c>
      <c r="C139" s="59">
        <v>50</v>
      </c>
      <c r="D139" s="39"/>
    </row>
    <row r="140" spans="1:4" ht="25.5">
      <c r="A140" s="51">
        <v>5169</v>
      </c>
      <c r="B140" s="39" t="s">
        <v>97</v>
      </c>
      <c r="C140" s="59">
        <v>60</v>
      </c>
      <c r="D140" s="39"/>
    </row>
    <row r="141" spans="1:4" ht="25.5">
      <c r="A141" s="51">
        <v>5171</v>
      </c>
      <c r="B141" s="39" t="s">
        <v>356</v>
      </c>
      <c r="C141" s="59">
        <v>150</v>
      </c>
      <c r="D141" s="39"/>
    </row>
    <row r="142" spans="1:4" ht="12.75">
      <c r="A142" s="51">
        <v>5172</v>
      </c>
      <c r="B142" s="39" t="s">
        <v>335</v>
      </c>
      <c r="C142" s="59"/>
      <c r="D142" s="39"/>
    </row>
    <row r="143" spans="1:4" ht="12.75">
      <c r="A143" s="51">
        <v>5173</v>
      </c>
      <c r="B143" s="39" t="s">
        <v>331</v>
      </c>
      <c r="C143" s="59"/>
      <c r="D143" s="39"/>
    </row>
    <row r="144" spans="1:4" s="73" customFormat="1" ht="12.75">
      <c r="A144" s="83"/>
      <c r="B144" s="80" t="s">
        <v>129</v>
      </c>
      <c r="C144" s="85">
        <f>SUM(C127:C143)</f>
        <v>725</v>
      </c>
      <c r="D144" s="84"/>
    </row>
    <row r="145" spans="1:4" ht="12.75">
      <c r="A145" s="56">
        <v>6123</v>
      </c>
      <c r="B145" s="57" t="s">
        <v>127</v>
      </c>
      <c r="C145" s="61"/>
      <c r="D145" s="39"/>
    </row>
    <row r="146" spans="1:4" s="73" customFormat="1" ht="12.75">
      <c r="A146" s="83"/>
      <c r="B146" s="80" t="s">
        <v>128</v>
      </c>
      <c r="C146" s="85">
        <f>SUM(C145)</f>
        <v>0</v>
      </c>
      <c r="D146" s="84"/>
    </row>
    <row r="147" spans="1:6" ht="12.75">
      <c r="A147" s="124" t="s">
        <v>349</v>
      </c>
      <c r="B147" s="125" t="s">
        <v>221</v>
      </c>
      <c r="C147" s="127">
        <f>C146+C144+C126</f>
        <v>1410</v>
      </c>
      <c r="D147" s="127">
        <f>SUM(D126+D144)</f>
        <v>0</v>
      </c>
      <c r="F147" s="5" t="s">
        <v>309</v>
      </c>
    </row>
  </sheetData>
  <sheetProtection/>
  <printOptions/>
  <pageMargins left="0.787401575" right="0.787401575" top="0.984251969" bottom="0.984251969" header="0.4921259845" footer="0.4921259845"/>
  <pageSetup horizontalDpi="600" verticalDpi="600" orientation="portrait" paperSize="9" scale="80" r:id="rId1"/>
  <headerFooter alignWithMargins="0">
    <oddFooter>&amp;Lorg. složky&amp;C&amp;F&amp;Rstránka &amp;P</oddFooter>
  </headerFooter>
  <rowBreaks count="2" manualBreakCount="2">
    <brk id="40" max="4" man="1"/>
    <brk id="83" max="4" man="1"/>
  </rowBreaks>
</worksheet>
</file>

<file path=xl/worksheets/sheet6.xml><?xml version="1.0" encoding="utf-8"?>
<worksheet xmlns="http://schemas.openxmlformats.org/spreadsheetml/2006/main" xmlns:r="http://schemas.openxmlformats.org/officeDocument/2006/relationships">
  <sheetPr>
    <tabColor rgb="FFFF0000"/>
    <pageSetUpPr fitToPage="1"/>
  </sheetPr>
  <dimension ref="A1:E31"/>
  <sheetViews>
    <sheetView zoomScale="110" zoomScaleNormal="110"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4" width="59.28125" style="1" customWidth="1"/>
    <col min="5" max="5" width="15.28125" style="1" customWidth="1"/>
    <col min="6" max="16384" width="9.140625" style="1" customWidth="1"/>
  </cols>
  <sheetData>
    <row r="1" ht="12.75">
      <c r="A1" s="1" t="s">
        <v>300</v>
      </c>
    </row>
    <row r="2" spans="1:5" ht="18.75">
      <c r="A2" s="434" t="s">
        <v>534</v>
      </c>
      <c r="B2" s="435"/>
      <c r="C2" s="435"/>
      <c r="D2" s="435"/>
      <c r="E2" s="435"/>
    </row>
    <row r="4" spans="1:2" ht="16.5" thickBot="1">
      <c r="A4" s="19" t="s">
        <v>216</v>
      </c>
      <c r="B4" s="21"/>
    </row>
    <row r="5" spans="1:5" ht="12.75">
      <c r="A5" s="36" t="s">
        <v>150</v>
      </c>
      <c r="B5" s="37" t="s">
        <v>206</v>
      </c>
      <c r="C5" s="37" t="s">
        <v>151</v>
      </c>
      <c r="D5" s="37" t="s">
        <v>207</v>
      </c>
      <c r="E5" s="38" t="s">
        <v>214</v>
      </c>
    </row>
    <row r="6" spans="1:5" ht="25.5">
      <c r="A6" s="22"/>
      <c r="B6" s="33">
        <v>8115</v>
      </c>
      <c r="C6" s="66" t="s">
        <v>235</v>
      </c>
      <c r="D6" s="33"/>
      <c r="E6" s="67">
        <v>0</v>
      </c>
    </row>
    <row r="7" spans="1:5" ht="25.5">
      <c r="A7" s="22"/>
      <c r="B7" s="33">
        <v>8123</v>
      </c>
      <c r="C7" s="66" t="s">
        <v>98</v>
      </c>
      <c r="D7" s="33" t="s">
        <v>531</v>
      </c>
      <c r="E7" s="67">
        <v>5000</v>
      </c>
    </row>
    <row r="8" spans="1:5" ht="25.5">
      <c r="A8" s="22"/>
      <c r="B8" s="33">
        <v>8124</v>
      </c>
      <c r="C8" s="33" t="s">
        <v>154</v>
      </c>
      <c r="D8" s="33" t="s">
        <v>134</v>
      </c>
      <c r="E8" s="67">
        <v>-715</v>
      </c>
    </row>
    <row r="9" spans="1:5" ht="38.25">
      <c r="A9" s="23"/>
      <c r="B9" s="68">
        <v>8124</v>
      </c>
      <c r="C9" s="33" t="s">
        <v>154</v>
      </c>
      <c r="D9" s="68" t="s">
        <v>532</v>
      </c>
      <c r="E9" s="69">
        <v>-1980</v>
      </c>
    </row>
    <row r="10" spans="1:5" ht="25.5">
      <c r="A10" s="23"/>
      <c r="B10" s="68">
        <v>8124</v>
      </c>
      <c r="C10" s="68" t="s">
        <v>154</v>
      </c>
      <c r="D10" s="68" t="s">
        <v>533</v>
      </c>
      <c r="E10" s="69">
        <v>-1785</v>
      </c>
    </row>
    <row r="11" spans="1:5" ht="16.5" thickBot="1">
      <c r="A11" s="20"/>
      <c r="B11" s="24" t="s">
        <v>215</v>
      </c>
      <c r="C11" s="24"/>
      <c r="D11" s="24"/>
      <c r="E11" s="25">
        <f>SUM(E6:E10)</f>
        <v>520</v>
      </c>
    </row>
    <row r="12" spans="1:5" ht="15.75">
      <c r="A12" s="26"/>
      <c r="B12" s="27"/>
      <c r="C12" s="27"/>
      <c r="D12" s="27"/>
      <c r="E12" s="28"/>
    </row>
    <row r="13" spans="1:5" ht="15.75">
      <c r="A13" s="399" t="s">
        <v>536</v>
      </c>
      <c r="B13" s="27"/>
      <c r="C13" s="27"/>
      <c r="D13" s="27"/>
      <c r="E13" s="28"/>
    </row>
    <row r="14" spans="1:4" ht="12.75">
      <c r="A14" s="4"/>
      <c r="C14" s="32"/>
      <c r="D14" s="2"/>
    </row>
    <row r="15" spans="1:4" ht="12.75">
      <c r="A15" s="29" t="s">
        <v>146</v>
      </c>
      <c r="C15" s="70" t="s">
        <v>562</v>
      </c>
      <c r="D15" s="1" t="s">
        <v>255</v>
      </c>
    </row>
    <row r="16" spans="3:4" ht="12.75">
      <c r="C16" s="71"/>
      <c r="D16" s="1" t="s">
        <v>256</v>
      </c>
    </row>
    <row r="17" spans="3:4" ht="12.75">
      <c r="C17" s="71"/>
      <c r="D17" s="1" t="s">
        <v>257</v>
      </c>
    </row>
    <row r="18" spans="3:4" ht="12.75">
      <c r="C18" s="71"/>
      <c r="D18" s="1" t="s">
        <v>258</v>
      </c>
    </row>
    <row r="19" spans="3:4" ht="12.75">
      <c r="C19" s="71"/>
      <c r="D19" s="70" t="s">
        <v>259</v>
      </c>
    </row>
    <row r="21" spans="3:4" ht="12.75">
      <c r="C21" s="70" t="s">
        <v>263</v>
      </c>
      <c r="D21" s="1" t="s">
        <v>260</v>
      </c>
    </row>
    <row r="22" spans="3:4" ht="12.75">
      <c r="C22" s="72"/>
      <c r="D22" s="1" t="s">
        <v>82</v>
      </c>
    </row>
    <row r="23" spans="3:4" ht="12.75">
      <c r="C23" s="72"/>
      <c r="D23" s="1" t="s">
        <v>261</v>
      </c>
    </row>
    <row r="24" spans="3:4" ht="12.75">
      <c r="C24" s="72"/>
      <c r="D24" s="1" t="s">
        <v>239</v>
      </c>
    </row>
    <row r="25" spans="3:4" ht="12.75">
      <c r="C25" s="72"/>
      <c r="D25" s="70" t="s">
        <v>240</v>
      </c>
    </row>
    <row r="27" spans="3:4" ht="12.75">
      <c r="C27" s="1" t="s">
        <v>563</v>
      </c>
      <c r="D27" s="1" t="s">
        <v>195</v>
      </c>
    </row>
    <row r="28" ht="12.75">
      <c r="D28" s="1" t="s">
        <v>80</v>
      </c>
    </row>
    <row r="29" ht="12.75">
      <c r="D29" s="1" t="s">
        <v>78</v>
      </c>
    </row>
    <row r="30" ht="12.75">
      <c r="D30" s="1" t="s">
        <v>79</v>
      </c>
    </row>
    <row r="31" ht="12.75">
      <c r="D31" s="1" t="s">
        <v>81</v>
      </c>
    </row>
  </sheetData>
  <sheetProtection/>
  <mergeCells count="1">
    <mergeCell ref="A2:E2"/>
  </mergeCells>
  <printOptions/>
  <pageMargins left="0.787401575" right="0.787401575" top="0.984251969" bottom="0.984251969" header="0.4921259845" footer="0.4921259845"/>
  <pageSetup fitToWidth="0" fitToHeight="1" horizontalDpi="600" verticalDpi="600" orientation="landscape" paperSize="9" scale="94" r:id="rId1"/>
  <headerFooter alignWithMargins="0">
    <oddFooter>&amp;Lfinancování&amp;C&amp;F&amp;Rstránka &amp;P</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J110"/>
  <sheetViews>
    <sheetView zoomScale="90" zoomScaleNormal="90" zoomScaleSheetLayoutView="100" zoomScalePageLayoutView="0" workbookViewId="0" topLeftCell="A4">
      <selection activeCell="A1" sqref="A1"/>
    </sheetView>
  </sheetViews>
  <sheetFormatPr defaultColWidth="9.140625" defaultRowHeight="12.75"/>
  <cols>
    <col min="1" max="1" width="8.7109375" style="271" customWidth="1"/>
    <col min="2" max="2" width="23.57421875" style="391" customWidth="1"/>
    <col min="3" max="3" width="7.00390625" style="304" customWidth="1"/>
    <col min="4" max="4" width="48.8515625" style="383" customWidth="1"/>
    <col min="5" max="5" width="11.28125" style="271" customWidth="1"/>
    <col min="6" max="6" width="11.28125" style="269" customWidth="1"/>
    <col min="7" max="7" width="15.7109375" style="270" customWidth="1"/>
    <col min="8" max="16384" width="9.140625" style="271" customWidth="1"/>
  </cols>
  <sheetData>
    <row r="1" spans="1:5" ht="12.75">
      <c r="A1" s="269" t="s">
        <v>301</v>
      </c>
      <c r="B1" s="270"/>
      <c r="C1" s="294"/>
      <c r="E1" s="269"/>
    </row>
    <row r="2" spans="1:5" ht="18.75">
      <c r="A2" s="269"/>
      <c r="B2" s="270"/>
      <c r="C2" s="294"/>
      <c r="D2" s="384" t="s">
        <v>388</v>
      </c>
      <c r="E2" s="269"/>
    </row>
    <row r="3" spans="1:5" ht="12.75">
      <c r="A3" s="269"/>
      <c r="B3" s="270"/>
      <c r="C3" s="294"/>
      <c r="D3" s="385"/>
      <c r="E3" s="269"/>
    </row>
    <row r="4" spans="1:5" ht="18.75">
      <c r="A4" s="269"/>
      <c r="B4" s="387" t="s">
        <v>369</v>
      </c>
      <c r="C4" s="294"/>
      <c r="D4" s="385"/>
      <c r="E4" s="269"/>
    </row>
    <row r="5" spans="1:5" ht="12.75">
      <c r="A5" s="269"/>
      <c r="B5" s="270"/>
      <c r="C5" s="294"/>
      <c r="D5" s="385"/>
      <c r="E5" s="269"/>
    </row>
    <row r="6" spans="1:5" ht="12.75">
      <c r="A6" s="269"/>
      <c r="B6" s="270"/>
      <c r="C6" s="294"/>
      <c r="D6" s="385"/>
      <c r="E6" s="269"/>
    </row>
    <row r="7" spans="1:7" ht="15.75">
      <c r="A7" s="272" t="s">
        <v>226</v>
      </c>
      <c r="B7" s="388">
        <v>3613</v>
      </c>
      <c r="C7" s="273"/>
      <c r="D7" s="129" t="s">
        <v>105</v>
      </c>
      <c r="E7" s="272" t="s">
        <v>179</v>
      </c>
      <c r="F7" s="272"/>
      <c r="G7" s="271"/>
    </row>
    <row r="8" spans="1:7" ht="42" customHeight="1">
      <c r="A8" s="274" t="s">
        <v>180</v>
      </c>
      <c r="B8" s="275" t="s">
        <v>181</v>
      </c>
      <c r="C8" s="275" t="s">
        <v>238</v>
      </c>
      <c r="D8" s="129"/>
      <c r="E8" s="276" t="s">
        <v>182</v>
      </c>
      <c r="F8" s="276" t="s">
        <v>201</v>
      </c>
      <c r="G8" s="271"/>
    </row>
    <row r="9" spans="1:7" ht="15.75" customHeight="1">
      <c r="A9" s="277" t="s">
        <v>183</v>
      </c>
      <c r="B9" s="298"/>
      <c r="C9" s="319"/>
      <c r="D9" s="77" t="s">
        <v>184</v>
      </c>
      <c r="E9" s="278"/>
      <c r="F9" s="278"/>
      <c r="G9" s="271"/>
    </row>
    <row r="10" spans="1:6" s="1" customFormat="1" ht="33" customHeight="1">
      <c r="A10" s="348"/>
      <c r="B10" s="35" t="s">
        <v>543</v>
      </c>
      <c r="C10" s="51"/>
      <c r="D10" s="380" t="s">
        <v>488</v>
      </c>
      <c r="E10" s="313">
        <v>2500</v>
      </c>
      <c r="F10" s="331"/>
    </row>
    <row r="11" spans="1:7" ht="39" customHeight="1">
      <c r="A11" s="279"/>
      <c r="B11" s="307" t="s">
        <v>467</v>
      </c>
      <c r="C11" s="298"/>
      <c r="D11" s="380" t="s">
        <v>489</v>
      </c>
      <c r="E11" s="281">
        <v>200</v>
      </c>
      <c r="F11" s="281"/>
      <c r="G11" s="271"/>
    </row>
    <row r="12" spans="1:6" s="284" customFormat="1" ht="12.75">
      <c r="A12" s="282" t="s">
        <v>215</v>
      </c>
      <c r="B12" s="320"/>
      <c r="C12" s="320"/>
      <c r="D12" s="314"/>
      <c r="E12" s="283">
        <f>SUM(E11:E11)</f>
        <v>200</v>
      </c>
      <c r="F12" s="283"/>
    </row>
    <row r="13" spans="1:5" ht="12.75">
      <c r="A13" s="269"/>
      <c r="B13" s="270"/>
      <c r="C13" s="294"/>
      <c r="D13" s="385"/>
      <c r="E13" s="269"/>
    </row>
    <row r="14" spans="1:5" ht="12.75">
      <c r="A14" s="269"/>
      <c r="B14" s="270"/>
      <c r="C14" s="294"/>
      <c r="D14" s="385"/>
      <c r="E14" s="269"/>
    </row>
    <row r="15" spans="1:7" ht="16.5" customHeight="1">
      <c r="A15" s="285"/>
      <c r="B15" s="387" t="s">
        <v>308</v>
      </c>
      <c r="C15" s="321"/>
      <c r="D15" s="315"/>
      <c r="E15" s="286"/>
      <c r="F15" s="287"/>
      <c r="G15" s="271"/>
    </row>
    <row r="16" spans="1:7" ht="12.75">
      <c r="A16" s="269"/>
      <c r="B16" s="270"/>
      <c r="C16" s="288"/>
      <c r="D16" s="26"/>
      <c r="E16" s="289"/>
      <c r="F16" s="290"/>
      <c r="G16" s="271"/>
    </row>
    <row r="17" spans="1:6" s="1" customFormat="1" ht="15.75">
      <c r="A17" s="329" t="s">
        <v>226</v>
      </c>
      <c r="B17" s="389">
        <v>2212</v>
      </c>
      <c r="C17" s="329"/>
      <c r="D17" s="129" t="s">
        <v>231</v>
      </c>
      <c r="E17" s="329" t="s">
        <v>179</v>
      </c>
      <c r="F17" s="329"/>
    </row>
    <row r="18" spans="1:6" s="1" customFormat="1" ht="42" customHeight="1">
      <c r="A18" s="330" t="s">
        <v>180</v>
      </c>
      <c r="B18" s="330" t="s">
        <v>181</v>
      </c>
      <c r="C18" s="330" t="s">
        <v>238</v>
      </c>
      <c r="D18" s="129"/>
      <c r="E18" s="128" t="s">
        <v>182</v>
      </c>
      <c r="F18" s="128" t="s">
        <v>201</v>
      </c>
    </row>
    <row r="19" spans="1:6" s="1" customFormat="1" ht="15.75" customHeight="1">
      <c r="A19" s="403" t="s">
        <v>183</v>
      </c>
      <c r="B19" s="311"/>
      <c r="C19" s="332"/>
      <c r="D19" s="77" t="s">
        <v>184</v>
      </c>
      <c r="E19" s="331"/>
      <c r="F19" s="331"/>
    </row>
    <row r="20" spans="1:6" s="1" customFormat="1" ht="38.25">
      <c r="A20" s="311">
        <v>5171</v>
      </c>
      <c r="B20" s="35" t="s">
        <v>305</v>
      </c>
      <c r="C20" s="311"/>
      <c r="D20" s="312" t="s">
        <v>185</v>
      </c>
      <c r="E20" s="313">
        <v>2000</v>
      </c>
      <c r="F20" s="313"/>
    </row>
    <row r="21" spans="1:6" s="4" customFormat="1" ht="12.75">
      <c r="A21" s="333" t="s">
        <v>215</v>
      </c>
      <c r="B21" s="333" t="s">
        <v>332</v>
      </c>
      <c r="C21" s="333"/>
      <c r="D21" s="334"/>
      <c r="E21" s="335">
        <f>SUM(E20:E20)</f>
        <v>2000</v>
      </c>
      <c r="F21" s="335">
        <f>SUM(F20)</f>
        <v>0</v>
      </c>
    </row>
    <row r="22" spans="1:6" s="1" customFormat="1" ht="89.25">
      <c r="A22" s="311">
        <v>6121</v>
      </c>
      <c r="B22" s="35" t="s">
        <v>190</v>
      </c>
      <c r="C22" s="311"/>
      <c r="D22" s="312" t="s">
        <v>191</v>
      </c>
      <c r="E22" s="313">
        <v>500</v>
      </c>
      <c r="F22" s="313"/>
    </row>
    <row r="23" spans="1:6" s="1" customFormat="1" ht="89.25">
      <c r="A23" s="311">
        <v>6121</v>
      </c>
      <c r="B23" s="35" t="s">
        <v>490</v>
      </c>
      <c r="C23" s="311"/>
      <c r="D23" s="380" t="s">
        <v>491</v>
      </c>
      <c r="E23" s="313">
        <v>2500</v>
      </c>
      <c r="F23" s="313"/>
    </row>
    <row r="24" spans="1:6" s="1" customFormat="1" ht="72" customHeight="1">
      <c r="A24" s="311">
        <v>6121</v>
      </c>
      <c r="B24" s="35" t="s">
        <v>7</v>
      </c>
      <c r="C24" s="311">
        <v>591</v>
      </c>
      <c r="D24" s="312" t="s">
        <v>8</v>
      </c>
      <c r="E24" s="313">
        <v>700</v>
      </c>
      <c r="F24" s="313"/>
    </row>
    <row r="25" spans="1:6" s="1" customFormat="1" ht="102">
      <c r="A25" s="311">
        <v>6121</v>
      </c>
      <c r="B25" s="35" t="s">
        <v>9</v>
      </c>
      <c r="C25" s="311"/>
      <c r="D25" s="312" t="s">
        <v>10</v>
      </c>
      <c r="E25" s="313">
        <v>1500</v>
      </c>
      <c r="F25" s="313"/>
    </row>
    <row r="26" spans="1:6" s="1" customFormat="1" ht="120.75" customHeight="1">
      <c r="A26" s="311">
        <v>6121</v>
      </c>
      <c r="B26" s="35" t="s">
        <v>11</v>
      </c>
      <c r="C26" s="311"/>
      <c r="D26" s="312" t="s">
        <v>12</v>
      </c>
      <c r="E26" s="313">
        <v>190</v>
      </c>
      <c r="F26" s="313"/>
    </row>
    <row r="27" spans="1:6" s="4" customFormat="1" ht="12.75">
      <c r="A27" s="336" t="s">
        <v>215</v>
      </c>
      <c r="B27" s="336" t="s">
        <v>186</v>
      </c>
      <c r="C27" s="336"/>
      <c r="D27" s="337"/>
      <c r="E27" s="335">
        <f>SUM(E22:E26)</f>
        <v>5390</v>
      </c>
      <c r="F27" s="335">
        <f>SUM(F22:F26)</f>
        <v>0</v>
      </c>
    </row>
    <row r="28" spans="1:6" s="1" customFormat="1" ht="12.75">
      <c r="A28" s="338" t="s">
        <v>187</v>
      </c>
      <c r="B28" s="338" t="s">
        <v>188</v>
      </c>
      <c r="C28" s="338"/>
      <c r="D28" s="314"/>
      <c r="E28" s="339">
        <f>E21+E27</f>
        <v>7390</v>
      </c>
      <c r="F28" s="339">
        <f>F21+F27</f>
        <v>0</v>
      </c>
    </row>
    <row r="29" spans="1:7" ht="12.75">
      <c r="A29" s="269"/>
      <c r="B29" s="270"/>
      <c r="C29" s="288"/>
      <c r="D29" s="26"/>
      <c r="E29" s="289"/>
      <c r="F29" s="290"/>
      <c r="G29" s="271"/>
    </row>
    <row r="30" spans="1:7" ht="12.75">
      <c r="A30" s="269"/>
      <c r="B30" s="270"/>
      <c r="C30" s="288"/>
      <c r="D30" s="26"/>
      <c r="E30" s="289"/>
      <c r="F30" s="290"/>
      <c r="G30" s="271"/>
    </row>
    <row r="31" spans="1:6" s="1" customFormat="1" ht="15.75">
      <c r="A31" s="329" t="s">
        <v>226</v>
      </c>
      <c r="B31" s="389">
        <v>2219</v>
      </c>
      <c r="C31" s="329"/>
      <c r="D31" s="129" t="s">
        <v>232</v>
      </c>
      <c r="E31" s="329" t="s">
        <v>179</v>
      </c>
      <c r="F31" s="329"/>
    </row>
    <row r="32" spans="1:6" s="1" customFormat="1" ht="42" customHeight="1">
      <c r="A32" s="330" t="s">
        <v>180</v>
      </c>
      <c r="B32" s="330" t="s">
        <v>181</v>
      </c>
      <c r="C32" s="330" t="s">
        <v>238</v>
      </c>
      <c r="D32" s="129"/>
      <c r="E32" s="128" t="s">
        <v>182</v>
      </c>
      <c r="F32" s="128" t="s">
        <v>201</v>
      </c>
    </row>
    <row r="33" spans="1:6" s="1" customFormat="1" ht="15.75" customHeight="1">
      <c r="A33" s="403" t="s">
        <v>183</v>
      </c>
      <c r="B33" s="311"/>
      <c r="C33" s="332"/>
      <c r="D33" s="77" t="s">
        <v>184</v>
      </c>
      <c r="E33" s="331"/>
      <c r="F33" s="331"/>
    </row>
    <row r="34" spans="1:6" s="1" customFormat="1" ht="66.75" customHeight="1">
      <c r="A34" s="311">
        <v>5171</v>
      </c>
      <c r="B34" s="35" t="s">
        <v>428</v>
      </c>
      <c r="C34" s="311"/>
      <c r="D34" s="312" t="s">
        <v>429</v>
      </c>
      <c r="E34" s="313">
        <v>1500</v>
      </c>
      <c r="F34" s="313"/>
    </row>
    <row r="35" spans="1:6" s="4" customFormat="1" ht="12.75">
      <c r="A35" s="336" t="s">
        <v>215</v>
      </c>
      <c r="B35" s="336" t="s">
        <v>332</v>
      </c>
      <c r="C35" s="336"/>
      <c r="D35" s="337"/>
      <c r="E35" s="335">
        <f>SUM(E34:E34)</f>
        <v>1500</v>
      </c>
      <c r="F35" s="335">
        <f>SUM(F34:F34)</f>
        <v>0</v>
      </c>
    </row>
    <row r="36" spans="1:6" s="1" customFormat="1" ht="174" customHeight="1">
      <c r="A36" s="311">
        <v>6121</v>
      </c>
      <c r="B36" s="35" t="s">
        <v>189</v>
      </c>
      <c r="C36" s="311">
        <v>812</v>
      </c>
      <c r="D36" s="312" t="s">
        <v>430</v>
      </c>
      <c r="E36" s="313">
        <v>8500</v>
      </c>
      <c r="F36" s="313"/>
    </row>
    <row r="37" spans="1:6" s="1" customFormat="1" ht="39" customHeight="1">
      <c r="A37" s="311">
        <v>6121</v>
      </c>
      <c r="B37" s="35" t="s">
        <v>303</v>
      </c>
      <c r="C37" s="311">
        <v>564</v>
      </c>
      <c r="D37" s="312" t="s">
        <v>192</v>
      </c>
      <c r="E37" s="313">
        <v>1700</v>
      </c>
      <c r="F37" s="313"/>
    </row>
    <row r="38" spans="1:6" s="1" customFormat="1" ht="99.75" customHeight="1">
      <c r="A38" s="311">
        <v>6121</v>
      </c>
      <c r="B38" s="35" t="s">
        <v>153</v>
      </c>
      <c r="C38" s="311">
        <v>792</v>
      </c>
      <c r="D38" s="312" t="s">
        <v>431</v>
      </c>
      <c r="E38" s="313">
        <v>600</v>
      </c>
      <c r="F38" s="313"/>
    </row>
    <row r="39" spans="1:6" s="1" customFormat="1" ht="68.25" customHeight="1">
      <c r="A39" s="311">
        <v>6121</v>
      </c>
      <c r="B39" s="35" t="s">
        <v>432</v>
      </c>
      <c r="C39" s="311"/>
      <c r="D39" s="312" t="s">
        <v>433</v>
      </c>
      <c r="E39" s="313">
        <v>800</v>
      </c>
      <c r="F39" s="313"/>
    </row>
    <row r="40" spans="1:6" s="1" customFormat="1" ht="33" customHeight="1">
      <c r="A40" s="311">
        <v>6121</v>
      </c>
      <c r="B40" s="35" t="s">
        <v>434</v>
      </c>
      <c r="C40" s="311">
        <v>589</v>
      </c>
      <c r="D40" s="312" t="s">
        <v>435</v>
      </c>
      <c r="E40" s="313">
        <v>800</v>
      </c>
      <c r="F40" s="313"/>
    </row>
    <row r="41" spans="1:6" s="1" customFormat="1" ht="116.25" customHeight="1">
      <c r="A41" s="311">
        <v>6121</v>
      </c>
      <c r="B41" s="35" t="s">
        <v>436</v>
      </c>
      <c r="C41" s="311"/>
      <c r="D41" s="312" t="s">
        <v>437</v>
      </c>
      <c r="E41" s="313">
        <v>3300</v>
      </c>
      <c r="F41" s="313"/>
    </row>
    <row r="42" spans="1:6" s="1" customFormat="1" ht="12.75">
      <c r="A42" s="336" t="s">
        <v>215</v>
      </c>
      <c r="B42" s="336" t="s">
        <v>186</v>
      </c>
      <c r="C42" s="349"/>
      <c r="D42" s="350"/>
      <c r="E42" s="335">
        <f>SUM(E36:E41)</f>
        <v>15700</v>
      </c>
      <c r="F42" s="335">
        <f>SUM(F36:F41)</f>
        <v>0</v>
      </c>
    </row>
    <row r="43" spans="1:6" s="1" customFormat="1" ht="12.75">
      <c r="A43" s="351" t="s">
        <v>187</v>
      </c>
      <c r="B43" s="351" t="s">
        <v>438</v>
      </c>
      <c r="C43" s="351"/>
      <c r="D43" s="316"/>
      <c r="E43" s="352">
        <f>E35+E42</f>
        <v>17200</v>
      </c>
      <c r="F43" s="352">
        <f>F35+F42</f>
        <v>0</v>
      </c>
    </row>
    <row r="46" spans="1:7" ht="15.75">
      <c r="A46" s="272" t="s">
        <v>226</v>
      </c>
      <c r="B46" s="388">
        <v>3111</v>
      </c>
      <c r="C46" s="273"/>
      <c r="D46" s="129" t="s">
        <v>157</v>
      </c>
      <c r="E46" s="272" t="s">
        <v>179</v>
      </c>
      <c r="F46" s="272"/>
      <c r="G46" s="271"/>
    </row>
    <row r="47" spans="1:7" ht="42" customHeight="1">
      <c r="A47" s="274" t="s">
        <v>180</v>
      </c>
      <c r="B47" s="275" t="s">
        <v>181</v>
      </c>
      <c r="C47" s="275" t="s">
        <v>238</v>
      </c>
      <c r="D47" s="129"/>
      <c r="E47" s="276" t="s">
        <v>182</v>
      </c>
      <c r="F47" s="276" t="s">
        <v>201</v>
      </c>
      <c r="G47" s="271"/>
    </row>
    <row r="48" spans="1:7" ht="15.75" customHeight="1">
      <c r="A48" s="277" t="s">
        <v>183</v>
      </c>
      <c r="B48" s="298"/>
      <c r="C48" s="319"/>
      <c r="D48" s="77" t="s">
        <v>184</v>
      </c>
      <c r="E48" s="278"/>
      <c r="F48" s="278"/>
      <c r="G48" s="271"/>
    </row>
    <row r="49" spans="1:6" s="295" customFormat="1" ht="51">
      <c r="A49" s="279">
        <v>6121</v>
      </c>
      <c r="B49" s="35" t="s">
        <v>439</v>
      </c>
      <c r="C49" s="298"/>
      <c r="D49" s="312" t="s">
        <v>304</v>
      </c>
      <c r="E49" s="281">
        <v>500</v>
      </c>
      <c r="F49" s="281"/>
    </row>
    <row r="50" spans="1:7" ht="12.75">
      <c r="A50" s="296" t="s">
        <v>215</v>
      </c>
      <c r="B50" s="299"/>
      <c r="C50" s="322"/>
      <c r="D50" s="316"/>
      <c r="E50" s="300">
        <f>SUM(E49:E49)</f>
        <v>500</v>
      </c>
      <c r="F50" s="300">
        <f>SUM(F49:F49)</f>
        <v>0</v>
      </c>
      <c r="G50" s="271"/>
    </row>
    <row r="51" spans="1:6" s="303" customFormat="1" ht="12.75">
      <c r="A51" s="301"/>
      <c r="B51" s="390"/>
      <c r="C51" s="323"/>
      <c r="D51" s="386"/>
      <c r="E51" s="302"/>
      <c r="F51" s="302"/>
    </row>
    <row r="52" spans="3:7" ht="12.75">
      <c r="C52" s="324"/>
      <c r="D52" s="63"/>
      <c r="E52" s="289"/>
      <c r="F52" s="290"/>
      <c r="G52" s="271"/>
    </row>
    <row r="53" spans="1:7" ht="15.75">
      <c r="A53" s="272" t="s">
        <v>226</v>
      </c>
      <c r="B53" s="388">
        <v>3412</v>
      </c>
      <c r="C53" s="317"/>
      <c r="D53" s="129" t="s">
        <v>544</v>
      </c>
      <c r="E53" s="272" t="s">
        <v>179</v>
      </c>
      <c r="F53" s="272"/>
      <c r="G53" s="271"/>
    </row>
    <row r="54" spans="1:7" ht="38.25" customHeight="1">
      <c r="A54" s="274" t="s">
        <v>180</v>
      </c>
      <c r="B54" s="275" t="s">
        <v>181</v>
      </c>
      <c r="C54" s="275" t="s">
        <v>238</v>
      </c>
      <c r="D54" s="129"/>
      <c r="E54" s="276" t="s">
        <v>182</v>
      </c>
      <c r="F54" s="276" t="s">
        <v>201</v>
      </c>
      <c r="G54" s="271"/>
    </row>
    <row r="55" spans="1:7" ht="15.75" customHeight="1">
      <c r="A55" s="305" t="s">
        <v>183</v>
      </c>
      <c r="B55" s="298"/>
      <c r="C55" s="280"/>
      <c r="D55" s="77" t="s">
        <v>184</v>
      </c>
      <c r="E55" s="306"/>
      <c r="F55" s="306"/>
      <c r="G55" s="271"/>
    </row>
    <row r="56" spans="1:7" ht="70.5" customHeight="1">
      <c r="A56" s="279">
        <v>6121</v>
      </c>
      <c r="B56" s="307" t="s">
        <v>197</v>
      </c>
      <c r="C56" s="307">
        <v>566</v>
      </c>
      <c r="D56" s="312" t="s">
        <v>440</v>
      </c>
      <c r="E56" s="281">
        <v>3100</v>
      </c>
      <c r="F56" s="281"/>
      <c r="G56" s="271"/>
    </row>
    <row r="57" spans="1:6" s="303" customFormat="1" ht="12.75">
      <c r="A57" s="293" t="s">
        <v>215</v>
      </c>
      <c r="B57" s="299"/>
      <c r="C57" s="292"/>
      <c r="D57" s="316"/>
      <c r="E57" s="308">
        <f>SUM(E56:E56)</f>
        <v>3100</v>
      </c>
      <c r="F57" s="308">
        <f>SUM(F56:F56)</f>
        <v>0</v>
      </c>
    </row>
    <row r="58" ht="12.75">
      <c r="J58" s="269"/>
    </row>
    <row r="60" spans="1:7" ht="15.75">
      <c r="A60" s="272" t="s">
        <v>226</v>
      </c>
      <c r="B60" s="388">
        <v>3429</v>
      </c>
      <c r="C60" s="317"/>
      <c r="D60" s="129" t="s">
        <v>545</v>
      </c>
      <c r="E60" s="272" t="s">
        <v>179</v>
      </c>
      <c r="F60" s="272"/>
      <c r="G60" s="271"/>
    </row>
    <row r="61" spans="1:7" ht="38.25" customHeight="1">
      <c r="A61" s="274" t="s">
        <v>180</v>
      </c>
      <c r="B61" s="275" t="s">
        <v>181</v>
      </c>
      <c r="C61" s="275"/>
      <c r="D61" s="129"/>
      <c r="E61" s="276" t="s">
        <v>182</v>
      </c>
      <c r="F61" s="276" t="s">
        <v>201</v>
      </c>
      <c r="G61" s="271"/>
    </row>
    <row r="62" spans="1:7" ht="15.75" customHeight="1">
      <c r="A62" s="305" t="s">
        <v>183</v>
      </c>
      <c r="B62" s="298"/>
      <c r="C62" s="280"/>
      <c r="D62" s="77" t="s">
        <v>184</v>
      </c>
      <c r="E62" s="306"/>
      <c r="F62" s="306"/>
      <c r="G62" s="271"/>
    </row>
    <row r="63" spans="1:7" ht="81" customHeight="1">
      <c r="A63" s="279">
        <v>5171</v>
      </c>
      <c r="B63" s="307" t="s">
        <v>198</v>
      </c>
      <c r="C63" s="291"/>
      <c r="D63" s="312" t="s">
        <v>199</v>
      </c>
      <c r="E63" s="281">
        <v>500</v>
      </c>
      <c r="F63" s="281"/>
      <c r="G63" s="271"/>
    </row>
    <row r="64" spans="1:6" s="303" customFormat="1" ht="12.75">
      <c r="A64" s="293" t="s">
        <v>215</v>
      </c>
      <c r="B64" s="299"/>
      <c r="C64" s="292"/>
      <c r="D64" s="316"/>
      <c r="E64" s="308">
        <f>SUM(E63:E63)</f>
        <v>500</v>
      </c>
      <c r="F64" s="308">
        <f>SUM(F63:F63)</f>
        <v>0</v>
      </c>
    </row>
    <row r="67" spans="1:7" ht="15.75">
      <c r="A67" s="272" t="s">
        <v>226</v>
      </c>
      <c r="B67" s="388">
        <v>3613</v>
      </c>
      <c r="C67" s="317"/>
      <c r="D67" s="129" t="s">
        <v>105</v>
      </c>
      <c r="E67" s="272" t="s">
        <v>179</v>
      </c>
      <c r="F67" s="272"/>
      <c r="G67" s="271"/>
    </row>
    <row r="68" spans="1:7" ht="42" customHeight="1">
      <c r="A68" s="274" t="s">
        <v>180</v>
      </c>
      <c r="B68" s="275" t="s">
        <v>181</v>
      </c>
      <c r="C68" s="275"/>
      <c r="D68" s="129"/>
      <c r="E68" s="276" t="s">
        <v>182</v>
      </c>
      <c r="F68" s="276" t="s">
        <v>201</v>
      </c>
      <c r="G68" s="271"/>
    </row>
    <row r="69" spans="1:7" ht="15.75" customHeight="1">
      <c r="A69" s="277" t="s">
        <v>183</v>
      </c>
      <c r="B69" s="298"/>
      <c r="C69" s="318"/>
      <c r="D69" s="77" t="s">
        <v>184</v>
      </c>
      <c r="E69" s="278"/>
      <c r="F69" s="278"/>
      <c r="G69" s="271"/>
    </row>
    <row r="70" spans="1:6" s="295" customFormat="1" ht="74.25" customHeight="1">
      <c r="A70" s="279">
        <v>5171</v>
      </c>
      <c r="B70" s="307" t="s">
        <v>200</v>
      </c>
      <c r="C70" s="291"/>
      <c r="D70" s="312" t="s">
        <v>441</v>
      </c>
      <c r="E70" s="281">
        <v>1500</v>
      </c>
      <c r="F70" s="281"/>
    </row>
    <row r="71" spans="1:6" s="295" customFormat="1" ht="74.25" customHeight="1">
      <c r="A71" s="279">
        <v>5171</v>
      </c>
      <c r="B71" s="35" t="s">
        <v>442</v>
      </c>
      <c r="C71" s="131"/>
      <c r="D71" s="312" t="s">
        <v>443</v>
      </c>
      <c r="E71" s="313">
        <v>200</v>
      </c>
      <c r="F71" s="281"/>
    </row>
    <row r="72" spans="1:7" ht="12.75">
      <c r="A72" s="296" t="s">
        <v>215</v>
      </c>
      <c r="B72" s="299"/>
      <c r="C72" s="297"/>
      <c r="D72" s="316"/>
      <c r="E72" s="300">
        <f>SUM(E70:E71)</f>
        <v>1700</v>
      </c>
      <c r="F72" s="300">
        <f>SUM(F70:F71)</f>
        <v>0</v>
      </c>
      <c r="G72" s="271"/>
    </row>
    <row r="75" spans="1:7" ht="15.75">
      <c r="A75" s="272" t="s">
        <v>226</v>
      </c>
      <c r="B75" s="388">
        <v>3631</v>
      </c>
      <c r="C75" s="273"/>
      <c r="D75" s="129" t="s">
        <v>163</v>
      </c>
      <c r="E75" s="272" t="s">
        <v>179</v>
      </c>
      <c r="F75" s="272"/>
      <c r="G75" s="271"/>
    </row>
    <row r="76" spans="1:7" ht="42" customHeight="1">
      <c r="A76" s="274" t="s">
        <v>180</v>
      </c>
      <c r="B76" s="275" t="s">
        <v>181</v>
      </c>
      <c r="C76" s="275" t="s">
        <v>238</v>
      </c>
      <c r="D76" s="129"/>
      <c r="E76" s="276" t="s">
        <v>182</v>
      </c>
      <c r="F76" s="276" t="s">
        <v>201</v>
      </c>
      <c r="G76" s="271"/>
    </row>
    <row r="77" spans="1:7" ht="15.75" customHeight="1">
      <c r="A77" s="277" t="s">
        <v>183</v>
      </c>
      <c r="B77" s="298"/>
      <c r="C77" s="319"/>
      <c r="D77" s="77" t="s">
        <v>184</v>
      </c>
      <c r="E77" s="278"/>
      <c r="F77" s="278"/>
      <c r="G77" s="271"/>
    </row>
    <row r="78" spans="1:6" s="1" customFormat="1" ht="104.25" customHeight="1">
      <c r="A78" s="311">
        <v>6121</v>
      </c>
      <c r="B78" s="35" t="s">
        <v>444</v>
      </c>
      <c r="C78" s="33"/>
      <c r="D78" s="382" t="s">
        <v>445</v>
      </c>
      <c r="E78" s="313">
        <v>60</v>
      </c>
      <c r="F78" s="313"/>
    </row>
    <row r="79" spans="1:7" ht="12.75">
      <c r="A79" s="293" t="s">
        <v>215</v>
      </c>
      <c r="B79" s="299"/>
      <c r="C79" s="299"/>
      <c r="D79" s="316"/>
      <c r="E79" s="283">
        <f>SUM(E78:E78)</f>
        <v>60</v>
      </c>
      <c r="F79" s="283">
        <f>SUM(F78:F78)</f>
        <v>0</v>
      </c>
      <c r="G79" s="271"/>
    </row>
    <row r="82" spans="1:7" ht="15.75">
      <c r="A82" s="272" t="s">
        <v>226</v>
      </c>
      <c r="B82" s="388">
        <v>3632</v>
      </c>
      <c r="C82" s="273"/>
      <c r="D82" s="129" t="s">
        <v>164</v>
      </c>
      <c r="E82" s="272" t="s">
        <v>179</v>
      </c>
      <c r="F82" s="272"/>
      <c r="G82" s="271"/>
    </row>
    <row r="83" spans="1:7" ht="42" customHeight="1">
      <c r="A83" s="274" t="s">
        <v>180</v>
      </c>
      <c r="B83" s="275" t="s">
        <v>181</v>
      </c>
      <c r="C83" s="275" t="s">
        <v>238</v>
      </c>
      <c r="D83" s="129"/>
      <c r="E83" s="276" t="s">
        <v>182</v>
      </c>
      <c r="F83" s="276" t="s">
        <v>201</v>
      </c>
      <c r="G83" s="271"/>
    </row>
    <row r="84" spans="1:7" ht="15.75" customHeight="1">
      <c r="A84" s="277" t="s">
        <v>183</v>
      </c>
      <c r="B84" s="298"/>
      <c r="C84" s="319"/>
      <c r="D84" s="77" t="s">
        <v>184</v>
      </c>
      <c r="E84" s="278"/>
      <c r="F84" s="278"/>
      <c r="G84" s="271"/>
    </row>
    <row r="85" spans="1:6" s="1" customFormat="1" ht="62.25" customHeight="1">
      <c r="A85" s="311">
        <v>6121</v>
      </c>
      <c r="B85" s="35" t="s">
        <v>446</v>
      </c>
      <c r="C85" s="33"/>
      <c r="D85" s="312" t="s">
        <v>447</v>
      </c>
      <c r="E85" s="313">
        <v>130</v>
      </c>
      <c r="F85" s="313"/>
    </row>
    <row r="86" spans="1:7" ht="12.75">
      <c r="A86" s="293" t="s">
        <v>215</v>
      </c>
      <c r="B86" s="299"/>
      <c r="C86" s="299"/>
      <c r="D86" s="316"/>
      <c r="E86" s="283">
        <f>SUM(E85:E85)</f>
        <v>130</v>
      </c>
      <c r="F86" s="283">
        <f>SUM(F85:F85)</f>
        <v>0</v>
      </c>
      <c r="G86" s="271"/>
    </row>
    <row r="89" spans="1:7" ht="16.5" customHeight="1">
      <c r="A89" s="272" t="s">
        <v>226</v>
      </c>
      <c r="B89" s="388">
        <v>5512</v>
      </c>
      <c r="C89" s="273"/>
      <c r="D89" s="129" t="s">
        <v>546</v>
      </c>
      <c r="E89" s="272" t="s">
        <v>179</v>
      </c>
      <c r="F89" s="272"/>
      <c r="G89" s="271"/>
    </row>
    <row r="90" spans="1:7" ht="38.25">
      <c r="A90" s="274" t="s">
        <v>180</v>
      </c>
      <c r="B90" s="275" t="s">
        <v>181</v>
      </c>
      <c r="C90" s="129" t="s">
        <v>238</v>
      </c>
      <c r="D90" s="129"/>
      <c r="E90" s="276" t="s">
        <v>182</v>
      </c>
      <c r="F90" s="276" t="s">
        <v>201</v>
      </c>
      <c r="G90" s="271"/>
    </row>
    <row r="91" spans="1:7" ht="12.75">
      <c r="A91" s="277" t="s">
        <v>183</v>
      </c>
      <c r="B91" s="298"/>
      <c r="C91" s="319"/>
      <c r="D91" s="77" t="s">
        <v>184</v>
      </c>
      <c r="E91" s="278"/>
      <c r="F91" s="278"/>
      <c r="G91" s="271"/>
    </row>
    <row r="92" spans="1:6" s="295" customFormat="1" ht="51">
      <c r="A92" s="279">
        <v>6121</v>
      </c>
      <c r="B92" s="343" t="s">
        <v>448</v>
      </c>
      <c r="C92" s="298"/>
      <c r="D92" s="381" t="s">
        <v>449</v>
      </c>
      <c r="E92" s="281">
        <v>1500</v>
      </c>
      <c r="F92" s="281"/>
    </row>
    <row r="93" spans="1:7" ht="12.75">
      <c r="A93" s="296" t="s">
        <v>215</v>
      </c>
      <c r="B93" s="299"/>
      <c r="C93" s="322"/>
      <c r="D93" s="316"/>
      <c r="E93" s="300">
        <f>SUM(E92:E92)</f>
        <v>1500</v>
      </c>
      <c r="F93" s="300">
        <f>SUM(F92:F92)</f>
        <v>0</v>
      </c>
      <c r="G93" s="271"/>
    </row>
    <row r="95" ht="15" customHeight="1"/>
    <row r="96" spans="1:7" ht="16.5" customHeight="1">
      <c r="A96" s="272" t="s">
        <v>226</v>
      </c>
      <c r="B96" s="388">
        <v>6171</v>
      </c>
      <c r="C96" s="273"/>
      <c r="D96" s="129" t="s">
        <v>547</v>
      </c>
      <c r="E96" s="272" t="s">
        <v>179</v>
      </c>
      <c r="F96" s="272"/>
      <c r="G96" s="271"/>
    </row>
    <row r="97" spans="1:7" ht="38.25">
      <c r="A97" s="274" t="s">
        <v>180</v>
      </c>
      <c r="B97" s="275" t="s">
        <v>181</v>
      </c>
      <c r="C97" s="129" t="s">
        <v>238</v>
      </c>
      <c r="D97" s="129"/>
      <c r="E97" s="276" t="s">
        <v>182</v>
      </c>
      <c r="F97" s="276" t="s">
        <v>201</v>
      </c>
      <c r="G97" s="271"/>
    </row>
    <row r="98" spans="1:7" ht="12.75">
      <c r="A98" s="277" t="s">
        <v>183</v>
      </c>
      <c r="B98" s="298"/>
      <c r="C98" s="319"/>
      <c r="D98" s="77" t="s">
        <v>184</v>
      </c>
      <c r="E98" s="278"/>
      <c r="F98" s="278"/>
      <c r="G98" s="271"/>
    </row>
    <row r="99" spans="1:6" s="295" customFormat="1" ht="110.25" customHeight="1">
      <c r="A99" s="279">
        <v>6121</v>
      </c>
      <c r="B99" s="343" t="s">
        <v>450</v>
      </c>
      <c r="C99" s="298">
        <v>569</v>
      </c>
      <c r="D99" s="312" t="s">
        <v>451</v>
      </c>
      <c r="E99" s="281">
        <v>6000</v>
      </c>
      <c r="F99" s="281"/>
    </row>
    <row r="100" spans="1:6" s="295" customFormat="1" ht="110.25" customHeight="1">
      <c r="A100" s="279">
        <v>5171</v>
      </c>
      <c r="B100" s="343" t="s">
        <v>485</v>
      </c>
      <c r="C100" s="298"/>
      <c r="D100" s="380" t="s">
        <v>486</v>
      </c>
      <c r="E100" s="281">
        <v>50</v>
      </c>
      <c r="F100" s="281"/>
    </row>
    <row r="101" spans="1:7" ht="12.75">
      <c r="A101" s="296" t="s">
        <v>215</v>
      </c>
      <c r="B101" s="299"/>
      <c r="C101" s="322"/>
      <c r="D101" s="316"/>
      <c r="E101" s="300">
        <f>SUM(E99:E99)</f>
        <v>6000</v>
      </c>
      <c r="F101" s="300">
        <f>SUM(F99:F99)</f>
        <v>0</v>
      </c>
      <c r="G101" s="271"/>
    </row>
    <row r="104" ht="18.75">
      <c r="B104" s="392" t="s">
        <v>484</v>
      </c>
    </row>
    <row r="106" spans="1:7" ht="16.5" customHeight="1">
      <c r="A106" s="272" t="s">
        <v>226</v>
      </c>
      <c r="B106" s="388">
        <v>6171</v>
      </c>
      <c r="C106" s="273"/>
      <c r="D106" s="129" t="s">
        <v>547</v>
      </c>
      <c r="E106" s="272" t="s">
        <v>179</v>
      </c>
      <c r="F106" s="272"/>
      <c r="G106" s="271"/>
    </row>
    <row r="107" spans="1:7" ht="38.25">
      <c r="A107" s="274" t="s">
        <v>180</v>
      </c>
      <c r="B107" s="275" t="s">
        <v>181</v>
      </c>
      <c r="C107" s="129" t="s">
        <v>238</v>
      </c>
      <c r="D107" s="129"/>
      <c r="E107" s="276" t="s">
        <v>182</v>
      </c>
      <c r="F107" s="276" t="s">
        <v>201</v>
      </c>
      <c r="G107" s="271"/>
    </row>
    <row r="108" spans="1:7" ht="12.75">
      <c r="A108" s="277" t="s">
        <v>183</v>
      </c>
      <c r="B108" s="298"/>
      <c r="C108" s="319"/>
      <c r="D108" s="77" t="s">
        <v>184</v>
      </c>
      <c r="E108" s="278"/>
      <c r="F108" s="278"/>
      <c r="G108" s="271"/>
    </row>
    <row r="109" spans="1:6" s="295" customFormat="1" ht="110.25" customHeight="1">
      <c r="A109" s="279"/>
      <c r="B109" s="343" t="s">
        <v>482</v>
      </c>
      <c r="C109" s="298"/>
      <c r="D109" s="380" t="s">
        <v>483</v>
      </c>
      <c r="E109" s="281">
        <v>100</v>
      </c>
      <c r="F109" s="281"/>
    </row>
    <row r="110" spans="1:7" ht="12.75">
      <c r="A110" s="296" t="s">
        <v>215</v>
      </c>
      <c r="B110" s="299"/>
      <c r="C110" s="322"/>
      <c r="D110" s="316"/>
      <c r="E110" s="300">
        <f>SUM(E109:E109)</f>
        <v>100</v>
      </c>
      <c r="F110" s="300">
        <f>SUM(F109:F109)</f>
        <v>0</v>
      </c>
      <c r="G110" s="271"/>
    </row>
  </sheetData>
  <sheetProtection/>
  <printOptions/>
  <pageMargins left="0.787401575" right="0.787401575" top="0.984251969" bottom="0.984251969" header="0.4921259845" footer="0.4921259845"/>
  <pageSetup fitToHeight="0" fitToWidth="1" horizontalDpi="600" verticalDpi="600" orientation="portrait" paperSize="9" scale="78" r:id="rId1"/>
  <headerFooter alignWithMargins="0">
    <oddHeader>&amp;C
</oddHeader>
    <oddFooter>&amp;Ldalší požadavky&amp;C&amp;F&amp;Rstránka &amp;P</oddFooter>
  </headerFooter>
  <rowBreaks count="4" manualBreakCount="4">
    <brk id="25" max="255" man="1"/>
    <brk id="45" max="255" man="1"/>
    <brk id="74" max="255" man="1"/>
    <brk id="1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Kamila</dc:creator>
  <cp:keywords/>
  <dc:description/>
  <cp:lastModifiedBy>Petra Friedlová</cp:lastModifiedBy>
  <cp:lastPrinted>2018-12-04T08:52:06Z</cp:lastPrinted>
  <dcterms:modified xsi:type="dcterms:W3CDTF">2018-12-04T08:54:32Z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0x010100A89BDFEC61A89B45A18115E522EBF2AD</vt:lpwstr>
  </property>
</Properties>
</file>