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zpočtové výhledy\střednědobý výhled rozpočtu 2020-2021\ZM_13.12.2018\"/>
    </mc:Choice>
  </mc:AlternateContent>
  <xr:revisionPtr revIDLastSave="0" documentId="13_ncr:1_{F684231B-6895-4E81-8931-DBD2BE1FF517}" xr6:coauthVersionLast="40" xr6:coauthVersionMax="40" xr10:uidLastSave="{00000000-0000-0000-0000-000000000000}"/>
  <bookViews>
    <workbookView xWindow="90" yWindow="135" windowWidth="9420" windowHeight="4500" xr2:uid="{00000000-000D-0000-FFFF-FFFF00000000}"/>
  </bookViews>
  <sheets>
    <sheet name="rozpočtový výhled" sheetId="1" r:id="rId1"/>
    <sheet name="splácení úvěrů" sheetId="2" r:id="rId2"/>
  </sheets>
  <calcPr calcId="181029"/>
</workbook>
</file>

<file path=xl/calcChain.xml><?xml version="1.0" encoding="utf-8"?>
<calcChain xmlns="http://schemas.openxmlformats.org/spreadsheetml/2006/main">
  <c r="F27" i="2" l="1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27" i="2" s="1"/>
  <c r="E32" i="1" l="1"/>
  <c r="D32" i="1"/>
  <c r="C32" i="1"/>
  <c r="E20" i="1"/>
  <c r="E37" i="1" s="1"/>
  <c r="E38" i="1" s="1"/>
  <c r="D20" i="1"/>
  <c r="D37" i="1" s="1"/>
  <c r="C20" i="1"/>
  <c r="C37" i="1" s="1"/>
  <c r="E14" i="1"/>
  <c r="E36" i="1" s="1"/>
  <c r="D14" i="1"/>
  <c r="D36" i="1" s="1"/>
  <c r="C14" i="1"/>
  <c r="C36" i="1" s="1"/>
  <c r="I20" i="1"/>
  <c r="I37" i="1" s="1"/>
  <c r="J32" i="1"/>
  <c r="I32" i="1"/>
  <c r="F32" i="1"/>
  <c r="J20" i="1"/>
  <c r="J37" i="1" s="1"/>
  <c r="J14" i="1"/>
  <c r="J36" i="1" s="1"/>
  <c r="G20" i="1"/>
  <c r="G37" i="1" s="1"/>
  <c r="G14" i="1"/>
  <c r="G36" i="1"/>
  <c r="G32" i="1"/>
  <c r="M20" i="1"/>
  <c r="M37" i="1" s="1"/>
  <c r="M14" i="1"/>
  <c r="M36" i="1" s="1"/>
  <c r="M32" i="1"/>
  <c r="L20" i="1"/>
  <c r="L37" i="1" s="1"/>
  <c r="L14" i="1"/>
  <c r="L36" i="1" s="1"/>
  <c r="L32" i="1"/>
  <c r="I14" i="1"/>
  <c r="I36" i="1" s="1"/>
  <c r="F14" i="1"/>
  <c r="F36" i="1" s="1"/>
  <c r="F20" i="1"/>
  <c r="F37" i="1" s="1"/>
  <c r="G38" i="1" l="1"/>
  <c r="C38" i="1"/>
  <c r="L38" i="1"/>
  <c r="J38" i="1"/>
  <c r="F38" i="1"/>
  <c r="M38" i="1"/>
  <c r="D38" i="1"/>
  <c r="I38" i="1"/>
</calcChain>
</file>

<file path=xl/sharedStrings.xml><?xml version="1.0" encoding="utf-8"?>
<sst xmlns="http://schemas.openxmlformats.org/spreadsheetml/2006/main" count="85" uniqueCount="63">
  <si>
    <t>Příjmy celkem</t>
  </si>
  <si>
    <t>Výdaje celkem</t>
  </si>
  <si>
    <t>Financování</t>
  </si>
  <si>
    <t>Příjmy</t>
  </si>
  <si>
    <t>Daňové příjmy</t>
  </si>
  <si>
    <t>Nedaňové příjmy</t>
  </si>
  <si>
    <t>Kapitálové příjmy</t>
  </si>
  <si>
    <t>Výdaje</t>
  </si>
  <si>
    <t>třída</t>
  </si>
  <si>
    <t>Rekapitulace</t>
  </si>
  <si>
    <t>Příjaté dotace - vztah ke SR</t>
  </si>
  <si>
    <t>Změna stavu krátkodobých prostředků</t>
  </si>
  <si>
    <t>Dlouhodobé přijaté půjčené prostředky</t>
  </si>
  <si>
    <t>Uhrazené splátky dlouhodobého úvěru</t>
  </si>
  <si>
    <t>sloupec 4</t>
  </si>
  <si>
    <t>sloupec 2</t>
  </si>
  <si>
    <t>v tis. Kč</t>
  </si>
  <si>
    <t>pol.</t>
  </si>
  <si>
    <t>Přijaté dotace - s úč. určením (i bez)</t>
  </si>
  <si>
    <t>rozpočtový výhled</t>
  </si>
  <si>
    <t>Financování celkem</t>
  </si>
  <si>
    <t>v Kč</t>
  </si>
  <si>
    <t>závěrečný účet</t>
  </si>
  <si>
    <t>sloupec 5</t>
  </si>
  <si>
    <t>Přijaté dotace - RR,SFŽP,MK, MF</t>
  </si>
  <si>
    <t>sloupec 6</t>
  </si>
  <si>
    <t>Bežné neinvestiční výdaje</t>
  </si>
  <si>
    <t>Kapitálové investiční výdaje</t>
  </si>
  <si>
    <t>Rezerva</t>
  </si>
  <si>
    <t>sloupec 7</t>
  </si>
  <si>
    <t>sloupec 3</t>
  </si>
  <si>
    <t>sloupec 1</t>
  </si>
  <si>
    <t>sloupec 8</t>
  </si>
  <si>
    <t>Operace z peněžních účtů organizace nemající charakter příjmů a výdajů</t>
  </si>
  <si>
    <t>návrh rozpočtu</t>
  </si>
  <si>
    <t xml:space="preserve">střednědobý výhled rozpočtu </t>
  </si>
  <si>
    <t>Termínovaný vklad</t>
  </si>
  <si>
    <t>rozpočet po RO č. 6</t>
  </si>
  <si>
    <t>příloha č.1 - Střednědobý výhled rozpočtu 2020-2021</t>
  </si>
  <si>
    <t>příloha č. 2 - Přehled o splácení úvěrů</t>
  </si>
  <si>
    <t>údaje v Kč</t>
  </si>
  <si>
    <t>poskytovatel</t>
  </si>
  <si>
    <t xml:space="preserve">KB, a.s. </t>
  </si>
  <si>
    <t>KB, a.s.</t>
  </si>
  <si>
    <t>ČSOB</t>
  </si>
  <si>
    <t>ČS, a.s.</t>
  </si>
  <si>
    <t>měsíční splátka</t>
  </si>
  <si>
    <t>počátek splácení</t>
  </si>
  <si>
    <t>konec splácení</t>
  </si>
  <si>
    <t>úroková sazba</t>
  </si>
  <si>
    <t>1M PRIBOR + 0,15%</t>
  </si>
  <si>
    <t>1M PRIBOR + 1,20%</t>
  </si>
  <si>
    <t>1M PRIBOR + 0,65%</t>
  </si>
  <si>
    <t>1M PRIBOR + 0,11%</t>
  </si>
  <si>
    <t>úvěr z 2008</t>
  </si>
  <si>
    <t>úvěr z 2010</t>
  </si>
  <si>
    <t>úvěr z 2012</t>
  </si>
  <si>
    <t>úvěr z 2017</t>
  </si>
  <si>
    <t>úvěr z 2018</t>
  </si>
  <si>
    <t>splátky v jedn.létech</t>
  </si>
  <si>
    <t>splátky</t>
  </si>
  <si>
    <t>!!!!!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</si>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</sst>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4"/>
      <name val="Calibri"/>
      <family val="2"/>
      <charset val="238"/>
    </font>
    <font>
      <sz val="10"/>
      <color indexed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4"/>
      <color indexed="10"/>
      <name val="Calibri"/>
      <family val="2"/>
      <charset val="238"/>
    </font>
    <font>
      <b/>
      <i/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i/>
      <sz val="7"/>
      <name val="Calibri"/>
      <family val="2"/>
      <charset val="238"/>
    </font>
    <font>
      <b/>
      <sz val="10"/>
      <name val="Calibri"/>
      <family val="2"/>
      <charset val="238"/>
    </font>
    <font>
      <b/>
      <i/>
      <sz val="12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6" applyNumberFormat="0" applyAlignment="0" applyProtection="0"/>
    <xf numFmtId="0" fontId="8" fillId="15" borderId="0" applyNumberFormat="0" applyBorder="0" applyAlignment="0" applyProtection="0"/>
    <xf numFmtId="0" fontId="18" fillId="7" borderId="1" applyNumberFormat="0" applyAlignment="0" applyProtection="0"/>
    <xf numFmtId="0" fontId="17" fillId="17" borderId="6" applyNumberFormat="0" applyAlignment="0" applyProtection="0"/>
    <xf numFmtId="0" fontId="19" fillId="0" borderId="7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/>
    <xf numFmtId="0" fontId="11" fillId="4" borderId="8" applyNumberFormat="0" applyFont="0" applyAlignment="0" applyProtection="0"/>
    <xf numFmtId="0" fontId="22" fillId="16" borderId="9" applyNumberFormat="0" applyAlignment="0" applyProtection="0"/>
    <xf numFmtId="0" fontId="11" fillId="4" borderId="8" applyNumberFormat="0" applyFont="0" applyAlignment="0" applyProtection="0"/>
    <xf numFmtId="0" fontId="19" fillId="0" borderId="7" applyNumberFormat="0" applyFill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7" borderId="1" applyNumberFormat="0" applyAlignment="0" applyProtection="0"/>
    <xf numFmtId="0" fontId="9" fillId="16" borderId="1" applyNumberFormat="0" applyAlignment="0" applyProtection="0"/>
    <xf numFmtId="0" fontId="22" fillId="16" borderId="9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</cellStyleXfs>
  <cellXfs count="88">
    <xf numFmtId="0" fontId="0" fillId="0" borderId="0" xfId="0"/>
    <xf numFmtId="4" fontId="1" fillId="0" borderId="10" xfId="0" applyNumberFormat="1" applyFont="1" applyFill="1" applyBorder="1"/>
    <xf numFmtId="0" fontId="3" fillId="0" borderId="0" xfId="0" applyFont="1" applyFill="1"/>
    <xf numFmtId="0" fontId="3" fillId="0" borderId="0" xfId="0" applyFont="1"/>
    <xf numFmtId="4" fontId="2" fillId="0" borderId="0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2" fontId="25" fillId="0" borderId="10" xfId="0" applyNumberFormat="1" applyFont="1" applyFill="1" applyBorder="1" applyAlignment="1">
      <alignment wrapText="1"/>
    </xf>
    <xf numFmtId="4" fontId="1" fillId="19" borderId="10" xfId="0" applyNumberFormat="1" applyFont="1" applyFill="1" applyBorder="1"/>
    <xf numFmtId="0" fontId="3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0" fontId="3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64" applyFont="1" applyBorder="1" applyAlignment="1">
      <alignment wrapText="1"/>
    </xf>
    <xf numFmtId="4" fontId="1" fillId="19" borderId="11" xfId="0" applyNumberFormat="1" applyFont="1" applyFill="1" applyBorder="1"/>
    <xf numFmtId="4" fontId="1" fillId="20" borderId="10" xfId="0" applyNumberFormat="1" applyFont="1" applyFill="1" applyBorder="1"/>
    <xf numFmtId="4" fontId="1" fillId="20" borderId="11" xfId="0" applyNumberFormat="1" applyFont="1" applyFill="1" applyBorder="1"/>
    <xf numFmtId="0" fontId="25" fillId="0" borderId="10" xfId="0" applyFont="1" applyFill="1" applyBorder="1" applyAlignment="1">
      <alignment horizontal="left" vertical="center" wrapText="1"/>
    </xf>
    <xf numFmtId="4" fontId="1" fillId="21" borderId="10" xfId="0" applyNumberFormat="1" applyFont="1" applyFill="1" applyBorder="1"/>
    <xf numFmtId="4" fontId="1" fillId="21" borderId="11" xfId="0" applyNumberFormat="1" applyFont="1" applyFill="1" applyBorder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/>
    <xf numFmtId="4" fontId="25" fillId="0" borderId="10" xfId="0" applyNumberFormat="1" applyFont="1" applyFill="1" applyBorder="1"/>
    <xf numFmtId="4" fontId="25" fillId="0" borderId="11" xfId="0" applyNumberFormat="1" applyFont="1" applyFill="1" applyBorder="1"/>
    <xf numFmtId="0" fontId="1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/>
    </xf>
    <xf numFmtId="0" fontId="31" fillId="18" borderId="10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30" fillId="18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/>
    </xf>
    <xf numFmtId="0" fontId="26" fillId="18" borderId="10" xfId="0" applyFont="1" applyFill="1" applyBorder="1"/>
    <xf numFmtId="0" fontId="27" fillId="18" borderId="10" xfId="0" applyFont="1" applyFill="1" applyBorder="1"/>
    <xf numFmtId="0" fontId="3" fillId="18" borderId="10" xfId="0" applyFont="1" applyFill="1" applyBorder="1"/>
    <xf numFmtId="0" fontId="3" fillId="21" borderId="10" xfId="0" applyFont="1" applyFill="1" applyBorder="1"/>
    <xf numFmtId="0" fontId="1" fillId="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26" fillId="18" borderId="10" xfId="0" applyFont="1" applyFill="1" applyBorder="1" applyAlignment="1">
      <alignment wrapText="1"/>
    </xf>
    <xf numFmtId="4" fontId="2" fillId="18" borderId="10" xfId="0" applyNumberFormat="1" applyFont="1" applyFill="1" applyBorder="1"/>
    <xf numFmtId="4" fontId="5" fillId="18" borderId="10" xfId="0" applyNumberFormat="1" applyFont="1" applyFill="1" applyBorder="1"/>
    <xf numFmtId="4" fontId="5" fillId="21" borderId="10" xfId="0" applyNumberFormat="1" applyFont="1" applyFill="1" applyBorder="1"/>
    <xf numFmtId="0" fontId="1" fillId="18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4" fontId="2" fillId="0" borderId="10" xfId="0" applyNumberFormat="1" applyFont="1" applyFill="1" applyBorder="1"/>
    <xf numFmtId="4" fontId="5" fillId="19" borderId="10" xfId="0" applyNumberFormat="1" applyFont="1" applyFill="1" applyBorder="1"/>
    <xf numFmtId="4" fontId="5" fillId="20" borderId="10" xfId="0" applyNumberFormat="1" applyFont="1" applyFill="1" applyBorder="1"/>
    <xf numFmtId="0" fontId="25" fillId="0" borderId="0" xfId="0" applyFont="1"/>
    <xf numFmtId="0" fontId="32" fillId="0" borderId="0" xfId="0" applyFont="1"/>
    <xf numFmtId="4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" fontId="33" fillId="22" borderId="10" xfId="0" applyNumberFormat="1" applyFont="1" applyFill="1" applyBorder="1" applyAlignment="1">
      <alignment horizontal="center"/>
    </xf>
    <xf numFmtId="4" fontId="33" fillId="23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4" fontId="3" fillId="22" borderId="10" xfId="0" applyNumberFormat="1" applyFont="1" applyFill="1" applyBorder="1" applyAlignment="1">
      <alignment horizontal="center"/>
    </xf>
    <xf numFmtId="4" fontId="3" fillId="23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4" fontId="34" fillId="22" borderId="10" xfId="0" applyNumberFormat="1" applyFont="1" applyFill="1" applyBorder="1" applyAlignment="1">
      <alignment horizontal="center"/>
    </xf>
    <xf numFmtId="4" fontId="34" fillId="23" borderId="10" xfId="0" applyNumberFormat="1" applyFont="1" applyFill="1" applyBorder="1" applyAlignment="1">
      <alignment horizontal="center"/>
    </xf>
    <xf numFmtId="4" fontId="34" fillId="24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84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Chybně" xfId="53" xr:uid="{00000000-0005-0000-0000-000034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 xr:uid="{00000000-0005-0000-0000-00003D000000}"/>
    <cellStyle name="Neutrální" xfId="63" builtinId="28" customBuiltin="1"/>
    <cellStyle name="Normální" xfId="0" builtinId="0"/>
    <cellStyle name="normální_rozpočtový výhled" xfId="64" xr:uid="{00000000-0005-0000-0000-000040000000}"/>
    <cellStyle name="Note" xfId="65" xr:uid="{00000000-0005-0000-0000-000041000000}"/>
    <cellStyle name="Output" xfId="66" xr:uid="{00000000-0005-0000-0000-000042000000}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 xr:uid="{00000000-0005-0000-0000-000047000000}"/>
    <cellStyle name="Total" xfId="72" xr:uid="{00000000-0005-0000-0000-000048000000}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 xr:uid="{00000000-0005-0000-0000-00004D000000}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/>
  </sheetViews>
  <sheetFormatPr defaultRowHeight="12.75" x14ac:dyDescent="0.2"/>
  <cols>
    <col min="1" max="1" width="4.5703125" style="3" customWidth="1"/>
    <col min="2" max="2" width="18.140625" style="3" customWidth="1"/>
    <col min="3" max="4" width="11.85546875" style="3" customWidth="1"/>
    <col min="5" max="5" width="12.140625" style="3" customWidth="1"/>
    <col min="6" max="6" width="12" style="3" customWidth="1"/>
    <col min="7" max="7" width="13.140625" style="6" hidden="1" customWidth="1"/>
    <col min="8" max="8" width="0.85546875" style="23" customWidth="1"/>
    <col min="9" max="9" width="14.140625" style="6" customWidth="1"/>
    <col min="10" max="10" width="13" style="6" customWidth="1"/>
    <col min="11" max="11" width="1" style="6" customWidth="1"/>
    <col min="12" max="12" width="12.28515625" style="6" customWidth="1"/>
    <col min="13" max="13" width="11.85546875" style="6" customWidth="1"/>
    <col min="14" max="16384" width="9.140625" style="3"/>
  </cols>
  <sheetData>
    <row r="1" spans="1:13" ht="18.75" x14ac:dyDescent="0.3">
      <c r="A1" s="5" t="s">
        <v>38</v>
      </c>
    </row>
    <row r="2" spans="1:13" ht="13.5" customHeight="1" x14ac:dyDescent="0.3">
      <c r="A2" s="5"/>
      <c r="C2" s="7" t="s">
        <v>31</v>
      </c>
      <c r="D2" s="7" t="s">
        <v>15</v>
      </c>
      <c r="E2" s="7" t="s">
        <v>30</v>
      </c>
      <c r="F2" s="7" t="s">
        <v>14</v>
      </c>
      <c r="G2" s="7"/>
      <c r="H2" s="24"/>
      <c r="I2" s="25" t="s">
        <v>23</v>
      </c>
      <c r="J2" s="25" t="s">
        <v>25</v>
      </c>
      <c r="K2" s="25"/>
      <c r="L2" s="25" t="s">
        <v>29</v>
      </c>
      <c r="M2" s="25" t="s">
        <v>32</v>
      </c>
    </row>
    <row r="3" spans="1:13" ht="14.25" customHeight="1" x14ac:dyDescent="0.3">
      <c r="A3" s="5"/>
      <c r="C3" s="7" t="s">
        <v>21</v>
      </c>
      <c r="D3" s="7" t="s">
        <v>21</v>
      </c>
      <c r="E3" s="7" t="s">
        <v>21</v>
      </c>
      <c r="F3" s="7" t="s">
        <v>21</v>
      </c>
      <c r="G3" s="7" t="s">
        <v>16</v>
      </c>
      <c r="H3" s="24"/>
      <c r="I3" s="25" t="s">
        <v>16</v>
      </c>
      <c r="J3" s="25" t="s">
        <v>16</v>
      </c>
      <c r="K3" s="25"/>
      <c r="L3" s="25" t="s">
        <v>16</v>
      </c>
      <c r="M3" s="25" t="s">
        <v>16</v>
      </c>
    </row>
    <row r="4" spans="1:13" ht="18.75" x14ac:dyDescent="0.3">
      <c r="A4" s="5"/>
      <c r="C4" s="31">
        <v>2014</v>
      </c>
      <c r="D4" s="31">
        <v>2015</v>
      </c>
      <c r="E4" s="32">
        <v>2016</v>
      </c>
      <c r="F4" s="32">
        <v>2017</v>
      </c>
      <c r="G4" s="33">
        <v>2014</v>
      </c>
      <c r="H4" s="34"/>
      <c r="I4" s="35">
        <v>2018</v>
      </c>
      <c r="J4" s="36">
        <v>2019</v>
      </c>
      <c r="K4" s="37"/>
      <c r="L4" s="29">
        <v>2020</v>
      </c>
      <c r="M4" s="29">
        <v>2021</v>
      </c>
    </row>
    <row r="5" spans="1:13" ht="70.5" customHeight="1" x14ac:dyDescent="0.3">
      <c r="A5" s="5"/>
      <c r="C5" s="38" t="s">
        <v>22</v>
      </c>
      <c r="D5" s="38" t="s">
        <v>22</v>
      </c>
      <c r="E5" s="38" t="s">
        <v>22</v>
      </c>
      <c r="F5" s="38" t="s">
        <v>22</v>
      </c>
      <c r="G5" s="39" t="s">
        <v>19</v>
      </c>
      <c r="H5" s="40"/>
      <c r="I5" s="41" t="s">
        <v>37</v>
      </c>
      <c r="J5" s="41" t="s">
        <v>34</v>
      </c>
      <c r="K5" s="42"/>
      <c r="L5" s="30" t="s">
        <v>35</v>
      </c>
      <c r="M5" s="30" t="s">
        <v>35</v>
      </c>
    </row>
    <row r="6" spans="1:13" x14ac:dyDescent="0.2">
      <c r="C6" s="26"/>
      <c r="D6" s="26"/>
      <c r="E6" s="26"/>
      <c r="F6" s="26"/>
      <c r="G6" s="3"/>
      <c r="H6" s="2"/>
      <c r="I6" s="3"/>
      <c r="J6" s="3"/>
      <c r="K6" s="3"/>
      <c r="L6" s="3"/>
      <c r="M6" s="3"/>
    </row>
    <row r="7" spans="1:13" x14ac:dyDescent="0.2">
      <c r="A7" s="43" t="s">
        <v>8</v>
      </c>
      <c r="B7" s="44" t="s">
        <v>3</v>
      </c>
      <c r="C7" s="45"/>
      <c r="D7" s="45"/>
      <c r="E7" s="45"/>
      <c r="F7" s="45"/>
      <c r="G7" s="46"/>
      <c r="H7" s="47"/>
      <c r="I7" s="46"/>
      <c r="J7" s="46"/>
      <c r="K7" s="47"/>
      <c r="L7" s="46"/>
      <c r="M7" s="46"/>
    </row>
    <row r="8" spans="1:13" x14ac:dyDescent="0.2">
      <c r="A8" s="48">
        <v>1</v>
      </c>
      <c r="B8" s="8" t="s">
        <v>4</v>
      </c>
      <c r="C8" s="27">
        <v>93921986.920000002</v>
      </c>
      <c r="D8" s="27">
        <v>96736404.540000007</v>
      </c>
      <c r="E8" s="27">
        <v>105064427.87</v>
      </c>
      <c r="F8" s="27">
        <v>118823681.77</v>
      </c>
      <c r="G8" s="9">
        <v>81077</v>
      </c>
      <c r="H8" s="21"/>
      <c r="I8" s="18">
        <v>123811</v>
      </c>
      <c r="J8" s="18">
        <v>130490</v>
      </c>
      <c r="K8" s="21"/>
      <c r="L8" s="9">
        <v>138122</v>
      </c>
      <c r="M8" s="9">
        <v>143912</v>
      </c>
    </row>
    <row r="9" spans="1:13" x14ac:dyDescent="0.2">
      <c r="A9" s="48">
        <v>2</v>
      </c>
      <c r="B9" s="8" t="s">
        <v>5</v>
      </c>
      <c r="C9" s="27">
        <v>46755869.039999999</v>
      </c>
      <c r="D9" s="27">
        <v>42740466.530000001</v>
      </c>
      <c r="E9" s="27">
        <v>38721067.530000001</v>
      </c>
      <c r="F9" s="27">
        <v>38321506.359999999</v>
      </c>
      <c r="G9" s="9">
        <v>36805</v>
      </c>
      <c r="H9" s="21"/>
      <c r="I9" s="18">
        <v>34626.5</v>
      </c>
      <c r="J9" s="18">
        <v>31934</v>
      </c>
      <c r="K9" s="21"/>
      <c r="L9" s="9">
        <v>32573</v>
      </c>
      <c r="M9" s="9">
        <v>33225</v>
      </c>
    </row>
    <row r="10" spans="1:13" x14ac:dyDescent="0.2">
      <c r="A10" s="48">
        <v>3</v>
      </c>
      <c r="B10" s="8" t="s">
        <v>6</v>
      </c>
      <c r="C10" s="27">
        <v>5511462.0499999998</v>
      </c>
      <c r="D10" s="27">
        <v>3060</v>
      </c>
      <c r="E10" s="27">
        <v>52300</v>
      </c>
      <c r="F10" s="27">
        <v>14500</v>
      </c>
      <c r="G10" s="9">
        <v>4000</v>
      </c>
      <c r="H10" s="21"/>
      <c r="I10" s="18">
        <v>10</v>
      </c>
      <c r="J10" s="18">
        <v>5</v>
      </c>
      <c r="K10" s="21"/>
      <c r="L10" s="9">
        <v>7000</v>
      </c>
      <c r="M10" s="9">
        <v>6000</v>
      </c>
    </row>
    <row r="11" spans="1:13" ht="23.25" customHeight="1" x14ac:dyDescent="0.2">
      <c r="A11" s="48">
        <v>4</v>
      </c>
      <c r="B11" s="8" t="s">
        <v>10</v>
      </c>
      <c r="C11" s="27">
        <v>6302200</v>
      </c>
      <c r="D11" s="27">
        <v>6306600</v>
      </c>
      <c r="E11" s="27">
        <v>6118900</v>
      </c>
      <c r="F11" s="27">
        <v>6559000</v>
      </c>
      <c r="G11" s="9">
        <v>5163</v>
      </c>
      <c r="H11" s="21"/>
      <c r="I11" s="18">
        <v>6863</v>
      </c>
      <c r="J11" s="18">
        <v>6863</v>
      </c>
      <c r="K11" s="21"/>
      <c r="L11" s="9">
        <v>6863</v>
      </c>
      <c r="M11" s="9">
        <v>6863</v>
      </c>
    </row>
    <row r="12" spans="1:13" ht="24.75" customHeight="1" x14ac:dyDescent="0.2">
      <c r="A12" s="48">
        <v>4</v>
      </c>
      <c r="B12" s="8" t="s">
        <v>24</v>
      </c>
      <c r="C12" s="27">
        <v>6389694.1799999997</v>
      </c>
      <c r="D12" s="27">
        <v>19811295.640000001</v>
      </c>
      <c r="E12" s="27">
        <v>39127568.869999997</v>
      </c>
      <c r="F12" s="27">
        <v>10500981.199999999</v>
      </c>
      <c r="G12" s="9">
        <v>10000</v>
      </c>
      <c r="H12" s="21"/>
      <c r="I12" s="18">
        <v>6912</v>
      </c>
      <c r="J12" s="18">
        <v>11120</v>
      </c>
      <c r="K12" s="21"/>
      <c r="L12" s="9">
        <v>10000</v>
      </c>
      <c r="M12" s="9">
        <v>10000</v>
      </c>
    </row>
    <row r="13" spans="1:13" ht="24" customHeight="1" x14ac:dyDescent="0.2">
      <c r="A13" s="48">
        <v>4</v>
      </c>
      <c r="B13" s="8" t="s">
        <v>18</v>
      </c>
      <c r="C13" s="27">
        <v>810469</v>
      </c>
      <c r="D13" s="27">
        <v>440870</v>
      </c>
      <c r="E13" s="27">
        <v>1286747.33</v>
      </c>
      <c r="F13" s="27">
        <v>1333482</v>
      </c>
      <c r="G13" s="9">
        <v>2000</v>
      </c>
      <c r="H13" s="21"/>
      <c r="I13" s="18">
        <v>1520.5</v>
      </c>
      <c r="J13" s="18">
        <v>436</v>
      </c>
      <c r="K13" s="21"/>
      <c r="L13" s="9">
        <v>1000</v>
      </c>
      <c r="M13" s="9">
        <v>1000</v>
      </c>
    </row>
    <row r="14" spans="1:13" x14ac:dyDescent="0.2">
      <c r="A14" s="49"/>
      <c r="B14" s="50" t="s">
        <v>0</v>
      </c>
      <c r="C14" s="51">
        <f>SUM(C8:C13)</f>
        <v>159691681.19000003</v>
      </c>
      <c r="D14" s="51">
        <f>SUM(D8:D13)</f>
        <v>166038696.70999998</v>
      </c>
      <c r="E14" s="51">
        <f t="shared" ref="E14" si="0">SUM(E8:E13)</f>
        <v>190371011.60000002</v>
      </c>
      <c r="F14" s="51">
        <f t="shared" ref="F14:M14" si="1">SUM(F8:F13)</f>
        <v>175553151.32999998</v>
      </c>
      <c r="G14" s="52">
        <f t="shared" si="1"/>
        <v>139045</v>
      </c>
      <c r="H14" s="53"/>
      <c r="I14" s="52">
        <f t="shared" si="1"/>
        <v>173743</v>
      </c>
      <c r="J14" s="52">
        <f t="shared" si="1"/>
        <v>180848</v>
      </c>
      <c r="K14" s="53"/>
      <c r="L14" s="52">
        <f t="shared" si="1"/>
        <v>195558</v>
      </c>
      <c r="M14" s="52">
        <f t="shared" si="1"/>
        <v>201000</v>
      </c>
    </row>
    <row r="15" spans="1:13" x14ac:dyDescent="0.2">
      <c r="B15" s="10"/>
      <c r="C15" s="26"/>
      <c r="D15" s="26"/>
      <c r="E15" s="26"/>
      <c r="F15" s="26"/>
      <c r="G15" s="3"/>
      <c r="H15" s="2"/>
      <c r="I15" s="3"/>
      <c r="J15" s="3"/>
      <c r="K15" s="3"/>
      <c r="L15" s="3"/>
      <c r="M15" s="3"/>
    </row>
    <row r="16" spans="1:13" x14ac:dyDescent="0.2">
      <c r="A16" s="54" t="s">
        <v>8</v>
      </c>
      <c r="B16" s="50" t="s">
        <v>7</v>
      </c>
      <c r="C16" s="45"/>
      <c r="D16" s="45"/>
      <c r="E16" s="45"/>
      <c r="F16" s="45"/>
      <c r="G16" s="46"/>
      <c r="H16" s="47"/>
      <c r="I16" s="46"/>
      <c r="J16" s="46"/>
      <c r="K16" s="47"/>
      <c r="L16" s="46"/>
      <c r="M16" s="46"/>
    </row>
    <row r="17" spans="1:13" ht="27" customHeight="1" x14ac:dyDescent="0.2">
      <c r="A17" s="55">
        <v>5</v>
      </c>
      <c r="B17" s="11" t="s">
        <v>26</v>
      </c>
      <c r="C17" s="27">
        <v>116032621.40000001</v>
      </c>
      <c r="D17" s="27">
        <v>121230003.87</v>
      </c>
      <c r="E17" s="27">
        <v>125533502.09</v>
      </c>
      <c r="F17" s="27">
        <v>129017735.53</v>
      </c>
      <c r="G17" s="9">
        <v>110865</v>
      </c>
      <c r="H17" s="21"/>
      <c r="I17" s="18">
        <v>147500</v>
      </c>
      <c r="J17" s="18">
        <v>138554</v>
      </c>
      <c r="K17" s="21"/>
      <c r="L17" s="9">
        <v>140000</v>
      </c>
      <c r="M17" s="9">
        <v>140000</v>
      </c>
    </row>
    <row r="18" spans="1:13" ht="21" customHeight="1" x14ac:dyDescent="0.2">
      <c r="A18" s="56"/>
      <c r="B18" s="11" t="s">
        <v>28</v>
      </c>
      <c r="C18" s="27"/>
      <c r="D18" s="27"/>
      <c r="E18" s="27"/>
      <c r="F18" s="27"/>
      <c r="G18" s="9">
        <v>54000</v>
      </c>
      <c r="H18" s="21"/>
      <c r="I18" s="18"/>
      <c r="J18" s="18">
        <v>3634</v>
      </c>
      <c r="K18" s="21"/>
      <c r="L18" s="9"/>
      <c r="M18" s="9"/>
    </row>
    <row r="19" spans="1:13" ht="26.25" customHeight="1" x14ac:dyDescent="0.2">
      <c r="A19" s="55">
        <v>6</v>
      </c>
      <c r="B19" s="11" t="s">
        <v>27</v>
      </c>
      <c r="C19" s="27">
        <v>27425814.170000002</v>
      </c>
      <c r="D19" s="27">
        <v>86271684.480000004</v>
      </c>
      <c r="E19" s="27">
        <v>36338388.479999997</v>
      </c>
      <c r="F19" s="27">
        <v>32092835.359999999</v>
      </c>
      <c r="G19" s="9">
        <v>24172</v>
      </c>
      <c r="H19" s="21"/>
      <c r="I19" s="18">
        <v>116994</v>
      </c>
      <c r="J19" s="18">
        <v>39180</v>
      </c>
      <c r="K19" s="21"/>
      <c r="L19" s="9">
        <v>50080</v>
      </c>
      <c r="M19" s="9">
        <v>57500</v>
      </c>
    </row>
    <row r="20" spans="1:13" x14ac:dyDescent="0.2">
      <c r="A20" s="46"/>
      <c r="B20" s="50" t="s">
        <v>1</v>
      </c>
      <c r="C20" s="51">
        <f>SUM(C17:C19)</f>
        <v>143458435.56999999</v>
      </c>
      <c r="D20" s="51">
        <f>SUM(D17:D19)</f>
        <v>207501688.35000002</v>
      </c>
      <c r="E20" s="51">
        <f t="shared" ref="E20" si="2">SUM(E17:E19)</f>
        <v>161871890.56999999</v>
      </c>
      <c r="F20" s="51">
        <f t="shared" ref="F20:M20" si="3">SUM(F17:F19)</f>
        <v>161110570.88999999</v>
      </c>
      <c r="G20" s="52">
        <f t="shared" si="3"/>
        <v>189037</v>
      </c>
      <c r="H20" s="53"/>
      <c r="I20" s="52">
        <f t="shared" si="3"/>
        <v>264494</v>
      </c>
      <c r="J20" s="52">
        <f t="shared" si="3"/>
        <v>181368</v>
      </c>
      <c r="K20" s="53"/>
      <c r="L20" s="52">
        <f t="shared" si="3"/>
        <v>190080</v>
      </c>
      <c r="M20" s="52">
        <f t="shared" si="3"/>
        <v>197500</v>
      </c>
    </row>
    <row r="21" spans="1:13" s="2" customFormat="1" x14ac:dyDescent="0.2">
      <c r="A21" s="12"/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2" customFormat="1" x14ac:dyDescent="0.2">
      <c r="A22" s="12"/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2" customFormat="1" x14ac:dyDescent="0.2">
      <c r="A23" s="12"/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2" customFormat="1" x14ac:dyDescent="0.2">
      <c r="A24" s="12"/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B25" s="14"/>
      <c r="C25" s="26"/>
      <c r="D25" s="26"/>
      <c r="E25" s="26"/>
      <c r="F25" s="26"/>
      <c r="G25" s="3"/>
      <c r="H25" s="2"/>
      <c r="I25" s="3"/>
      <c r="J25" s="3"/>
      <c r="K25" s="3"/>
      <c r="L25" s="3"/>
      <c r="M25" s="3"/>
    </row>
    <row r="26" spans="1:13" x14ac:dyDescent="0.2">
      <c r="A26" s="57" t="s">
        <v>17</v>
      </c>
      <c r="B26" s="50" t="s">
        <v>2</v>
      </c>
      <c r="C26" s="45"/>
      <c r="D26" s="45"/>
      <c r="E26" s="45"/>
      <c r="F26" s="45"/>
      <c r="G26" s="46"/>
      <c r="H26" s="47"/>
      <c r="I26" s="46"/>
      <c r="J26" s="46"/>
      <c r="K26" s="47"/>
      <c r="L26" s="46"/>
      <c r="M26" s="46"/>
    </row>
    <row r="27" spans="1:13" ht="24" customHeight="1" x14ac:dyDescent="0.2">
      <c r="A27" s="58">
        <v>8115</v>
      </c>
      <c r="B27" s="15" t="s">
        <v>11</v>
      </c>
      <c r="C27" s="27">
        <v>-12170203.439999999</v>
      </c>
      <c r="D27" s="27">
        <v>45016497.420000002</v>
      </c>
      <c r="E27" s="27">
        <v>-24679182.170000002</v>
      </c>
      <c r="F27" s="27">
        <v>11332519.85</v>
      </c>
      <c r="G27" s="9">
        <v>54000</v>
      </c>
      <c r="H27" s="21"/>
      <c r="I27" s="18">
        <v>70768</v>
      </c>
      <c r="J27" s="18"/>
      <c r="K27" s="21"/>
      <c r="L27" s="9"/>
      <c r="M27" s="9"/>
    </row>
    <row r="28" spans="1:13" ht="22.5" customHeight="1" x14ac:dyDescent="0.2">
      <c r="A28" s="58">
        <v>8118</v>
      </c>
      <c r="B28" s="20" t="s">
        <v>36</v>
      </c>
      <c r="C28" s="27"/>
      <c r="D28" s="27"/>
      <c r="E28" s="27">
        <v>-5000</v>
      </c>
      <c r="F28" s="27">
        <v>-25000000</v>
      </c>
      <c r="G28" s="9"/>
      <c r="H28" s="21"/>
      <c r="I28" s="18"/>
      <c r="J28" s="18">
        <v>5000</v>
      </c>
      <c r="K28" s="21"/>
      <c r="L28" s="9"/>
      <c r="M28" s="9"/>
    </row>
    <row r="29" spans="1:13" ht="23.25" customHeight="1" x14ac:dyDescent="0.2">
      <c r="A29" s="58">
        <v>8123</v>
      </c>
      <c r="B29" s="15" t="s">
        <v>12</v>
      </c>
      <c r="C29" s="27">
        <v>0</v>
      </c>
      <c r="D29" s="27">
        <v>0</v>
      </c>
      <c r="E29" s="27">
        <v>0</v>
      </c>
      <c r="F29" s="27">
        <v>2322074.86</v>
      </c>
      <c r="G29" s="9">
        <v>0</v>
      </c>
      <c r="H29" s="21"/>
      <c r="I29" s="18">
        <v>22678</v>
      </c>
      <c r="J29" s="18"/>
      <c r="K29" s="21"/>
      <c r="L29" s="9"/>
      <c r="M29" s="9"/>
    </row>
    <row r="30" spans="1:13" ht="22.5" customHeight="1" x14ac:dyDescent="0.2">
      <c r="A30" s="58">
        <v>8124</v>
      </c>
      <c r="B30" s="15" t="s">
        <v>13</v>
      </c>
      <c r="C30" s="27">
        <v>-4004532</v>
      </c>
      <c r="D30" s="27">
        <v>-4004532</v>
      </c>
      <c r="E30" s="27">
        <v>-3670821</v>
      </c>
      <c r="F30" s="27">
        <v>-2860937</v>
      </c>
      <c r="G30" s="9">
        <v>-4008</v>
      </c>
      <c r="H30" s="21"/>
      <c r="I30" s="18">
        <v>-2695</v>
      </c>
      <c r="J30" s="18">
        <v>-4480</v>
      </c>
      <c r="K30" s="21"/>
      <c r="L30" s="9">
        <v>-5478</v>
      </c>
      <c r="M30" s="9">
        <v>-3500</v>
      </c>
    </row>
    <row r="31" spans="1:13" ht="35.25" customHeight="1" x14ac:dyDescent="0.2">
      <c r="A31" s="59">
        <v>8901</v>
      </c>
      <c r="B31" s="16" t="s">
        <v>33</v>
      </c>
      <c r="C31" s="28">
        <v>-58510.18</v>
      </c>
      <c r="D31" s="28">
        <v>451026.22</v>
      </c>
      <c r="E31" s="28">
        <v>-144117.85999999999</v>
      </c>
      <c r="F31" s="28">
        <v>-236238.15</v>
      </c>
      <c r="G31" s="17"/>
      <c r="H31" s="22"/>
      <c r="I31" s="19"/>
      <c r="J31" s="19"/>
      <c r="K31" s="22"/>
      <c r="L31" s="17"/>
      <c r="M31" s="17"/>
    </row>
    <row r="32" spans="1:13" x14ac:dyDescent="0.2">
      <c r="A32" s="49"/>
      <c r="B32" s="50" t="s">
        <v>20</v>
      </c>
      <c r="C32" s="51">
        <f>SUM(C27:C31)</f>
        <v>-16233245.619999999</v>
      </c>
      <c r="D32" s="51">
        <f>SUM(D27:D31)</f>
        <v>41462991.640000001</v>
      </c>
      <c r="E32" s="51">
        <f>SUM(E27:E31)</f>
        <v>-28499121.030000001</v>
      </c>
      <c r="F32" s="51">
        <f>SUM(F27:F31)</f>
        <v>-14442580.440000001</v>
      </c>
      <c r="G32" s="52">
        <f>SUM(G27:G30)</f>
        <v>49992</v>
      </c>
      <c r="H32" s="53"/>
      <c r="I32" s="52">
        <f>SUM(I27:I31)</f>
        <v>90751</v>
      </c>
      <c r="J32" s="52">
        <f>SUM(J27:J31)</f>
        <v>520</v>
      </c>
      <c r="K32" s="53"/>
      <c r="L32" s="52">
        <f>SUM(L27:L30)</f>
        <v>-5478</v>
      </c>
      <c r="M32" s="52">
        <f>SUM(M27:M30)</f>
        <v>-3500</v>
      </c>
    </row>
    <row r="33" spans="2:13" x14ac:dyDescent="0.2">
      <c r="B33" s="10"/>
      <c r="C33" s="26"/>
      <c r="D33" s="26"/>
      <c r="E33" s="26"/>
      <c r="F33" s="26"/>
      <c r="G33" s="3"/>
      <c r="H33" s="2"/>
      <c r="I33" s="3"/>
      <c r="J33" s="3"/>
      <c r="K33" s="3"/>
      <c r="L33" s="3"/>
      <c r="M33" s="3"/>
    </row>
    <row r="34" spans="2:13" x14ac:dyDescent="0.2">
      <c r="B34" s="10"/>
      <c r="C34" s="26"/>
      <c r="D34" s="26"/>
      <c r="E34" s="26"/>
      <c r="F34" s="26"/>
      <c r="G34" s="3"/>
      <c r="H34" s="2"/>
      <c r="I34" s="3"/>
      <c r="J34" s="3"/>
      <c r="K34" s="3"/>
      <c r="L34" s="3"/>
      <c r="M34" s="3"/>
    </row>
    <row r="35" spans="2:13" ht="18.75" x14ac:dyDescent="0.2">
      <c r="B35" s="60" t="s">
        <v>9</v>
      </c>
      <c r="C35" s="61">
        <v>2014</v>
      </c>
      <c r="D35" s="61">
        <v>2015</v>
      </c>
      <c r="E35" s="61">
        <v>2016</v>
      </c>
      <c r="F35" s="61">
        <v>2017</v>
      </c>
      <c r="G35" s="62">
        <v>2014</v>
      </c>
      <c r="H35" s="63"/>
      <c r="I35" s="62">
        <v>2018</v>
      </c>
      <c r="J35" s="62">
        <v>2019</v>
      </c>
      <c r="K35" s="63"/>
      <c r="L35" s="62">
        <v>2020</v>
      </c>
      <c r="M35" s="62">
        <v>2021</v>
      </c>
    </row>
    <row r="36" spans="2:13" x14ac:dyDescent="0.2">
      <c r="B36" s="64" t="s">
        <v>0</v>
      </c>
      <c r="C36" s="27">
        <f>C14</f>
        <v>159691681.19000003</v>
      </c>
      <c r="D36" s="27">
        <f>D14</f>
        <v>166038696.70999998</v>
      </c>
      <c r="E36" s="27">
        <f>E14</f>
        <v>190371011.60000002</v>
      </c>
      <c r="F36" s="27">
        <f>F14</f>
        <v>175553151.32999998</v>
      </c>
      <c r="G36" s="9">
        <f>G14</f>
        <v>139045</v>
      </c>
      <c r="H36" s="21"/>
      <c r="I36" s="1">
        <f>I14</f>
        <v>173743</v>
      </c>
      <c r="J36" s="18">
        <f>J14</f>
        <v>180848</v>
      </c>
      <c r="K36" s="21"/>
      <c r="L36" s="9">
        <f>L14</f>
        <v>195558</v>
      </c>
      <c r="M36" s="9">
        <f>M14</f>
        <v>201000</v>
      </c>
    </row>
    <row r="37" spans="2:13" x14ac:dyDescent="0.2">
      <c r="B37" s="64" t="s">
        <v>1</v>
      </c>
      <c r="C37" s="27">
        <f>C20</f>
        <v>143458435.56999999</v>
      </c>
      <c r="D37" s="27">
        <f>D20</f>
        <v>207501688.35000002</v>
      </c>
      <c r="E37" s="27">
        <f>E20</f>
        <v>161871890.56999999</v>
      </c>
      <c r="F37" s="27">
        <f>F20</f>
        <v>161110570.88999999</v>
      </c>
      <c r="G37" s="9">
        <f>G20</f>
        <v>189037</v>
      </c>
      <c r="H37" s="21"/>
      <c r="I37" s="1">
        <f>I20</f>
        <v>264494</v>
      </c>
      <c r="J37" s="18">
        <f>J20</f>
        <v>181368</v>
      </c>
      <c r="K37" s="21"/>
      <c r="L37" s="9">
        <f>L20</f>
        <v>190080</v>
      </c>
      <c r="M37" s="9">
        <f>M20</f>
        <v>197500</v>
      </c>
    </row>
    <row r="38" spans="2:13" x14ac:dyDescent="0.2">
      <c r="B38" s="64" t="s">
        <v>2</v>
      </c>
      <c r="C38" s="65">
        <f>SUM(C37-C36)</f>
        <v>-16233245.620000035</v>
      </c>
      <c r="D38" s="65">
        <f>SUM(D37-D36)</f>
        <v>41462991.640000045</v>
      </c>
      <c r="E38" s="65">
        <f t="shared" ref="E38" si="4">SUM(E37-E36)</f>
        <v>-28499121.030000031</v>
      </c>
      <c r="F38" s="65">
        <f t="shared" ref="F38:M38" si="5">SUM(F37-F36)</f>
        <v>-14442580.439999998</v>
      </c>
      <c r="G38" s="66">
        <f t="shared" si="5"/>
        <v>49992</v>
      </c>
      <c r="H38" s="53"/>
      <c r="I38" s="67">
        <f t="shared" si="5"/>
        <v>90751</v>
      </c>
      <c r="J38" s="67">
        <f t="shared" si="5"/>
        <v>520</v>
      </c>
      <c r="K38" s="53"/>
      <c r="L38" s="66">
        <f t="shared" si="5"/>
        <v>-5478</v>
      </c>
      <c r="M38" s="66">
        <f t="shared" si="5"/>
        <v>-3500</v>
      </c>
    </row>
    <row r="39" spans="2:13" x14ac:dyDescent="0.2">
      <c r="G39" s="3"/>
      <c r="H39" s="2"/>
      <c r="I39" s="3"/>
      <c r="J39" s="3"/>
      <c r="K39" s="3"/>
      <c r="L39" s="3"/>
      <c r="M39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1783-4B95-42BF-9DC2-1A096F67747A}">
  <dimension ref="A1:H35"/>
  <sheetViews>
    <sheetView workbookViewId="0">
      <selection activeCell="F40" sqref="F40"/>
    </sheetView>
  </sheetViews>
  <sheetFormatPr defaultRowHeight="12.75" x14ac:dyDescent="0.2"/>
  <cols>
    <col min="1" max="1" width="12" style="3" customWidth="1"/>
    <col min="2" max="2" width="16" style="3" customWidth="1"/>
    <col min="3" max="3" width="17.42578125" style="3" customWidth="1"/>
    <col min="4" max="4" width="16.85546875" style="3" customWidth="1"/>
    <col min="5" max="5" width="18" style="3" customWidth="1"/>
    <col min="6" max="6" width="18.5703125" style="3" customWidth="1"/>
    <col min="7" max="7" width="19.42578125" style="3" customWidth="1"/>
    <col min="8" max="256" width="9.140625" style="3"/>
    <col min="257" max="257" width="12" style="3" customWidth="1"/>
    <col min="258" max="258" width="16" style="3" customWidth="1"/>
    <col min="259" max="259" width="17.42578125" style="3" customWidth="1"/>
    <col min="260" max="260" width="16.85546875" style="3" customWidth="1"/>
    <col min="261" max="261" width="18" style="3" customWidth="1"/>
    <col min="262" max="262" width="18.5703125" style="3" customWidth="1"/>
    <col min="263" max="263" width="19.42578125" style="3" customWidth="1"/>
    <col min="264" max="512" width="9.140625" style="3"/>
    <col min="513" max="513" width="12" style="3" customWidth="1"/>
    <col min="514" max="514" width="16" style="3" customWidth="1"/>
    <col min="515" max="515" width="17.42578125" style="3" customWidth="1"/>
    <col min="516" max="516" width="16.85546875" style="3" customWidth="1"/>
    <col min="517" max="517" width="18" style="3" customWidth="1"/>
    <col min="518" max="518" width="18.5703125" style="3" customWidth="1"/>
    <col min="519" max="519" width="19.42578125" style="3" customWidth="1"/>
    <col min="520" max="768" width="9.140625" style="3"/>
    <col min="769" max="769" width="12" style="3" customWidth="1"/>
    <col min="770" max="770" width="16" style="3" customWidth="1"/>
    <col min="771" max="771" width="17.42578125" style="3" customWidth="1"/>
    <col min="772" max="772" width="16.85546875" style="3" customWidth="1"/>
    <col min="773" max="773" width="18" style="3" customWidth="1"/>
    <col min="774" max="774" width="18.5703125" style="3" customWidth="1"/>
    <col min="775" max="775" width="19.42578125" style="3" customWidth="1"/>
    <col min="776" max="1024" width="9.140625" style="3"/>
    <col min="1025" max="1025" width="12" style="3" customWidth="1"/>
    <col min="1026" max="1026" width="16" style="3" customWidth="1"/>
    <col min="1027" max="1027" width="17.42578125" style="3" customWidth="1"/>
    <col min="1028" max="1028" width="16.85546875" style="3" customWidth="1"/>
    <col min="1029" max="1029" width="18" style="3" customWidth="1"/>
    <col min="1030" max="1030" width="18.5703125" style="3" customWidth="1"/>
    <col min="1031" max="1031" width="19.42578125" style="3" customWidth="1"/>
    <col min="1032" max="1280" width="9.140625" style="3"/>
    <col min="1281" max="1281" width="12" style="3" customWidth="1"/>
    <col min="1282" max="1282" width="16" style="3" customWidth="1"/>
    <col min="1283" max="1283" width="17.42578125" style="3" customWidth="1"/>
    <col min="1284" max="1284" width="16.85546875" style="3" customWidth="1"/>
    <col min="1285" max="1285" width="18" style="3" customWidth="1"/>
    <col min="1286" max="1286" width="18.5703125" style="3" customWidth="1"/>
    <col min="1287" max="1287" width="19.42578125" style="3" customWidth="1"/>
    <col min="1288" max="1536" width="9.140625" style="3"/>
    <col min="1537" max="1537" width="12" style="3" customWidth="1"/>
    <col min="1538" max="1538" width="16" style="3" customWidth="1"/>
    <col min="1539" max="1539" width="17.42578125" style="3" customWidth="1"/>
    <col min="1540" max="1540" width="16.85546875" style="3" customWidth="1"/>
    <col min="1541" max="1541" width="18" style="3" customWidth="1"/>
    <col min="1542" max="1542" width="18.5703125" style="3" customWidth="1"/>
    <col min="1543" max="1543" width="19.42578125" style="3" customWidth="1"/>
    <col min="1544" max="1792" width="9.140625" style="3"/>
    <col min="1793" max="1793" width="12" style="3" customWidth="1"/>
    <col min="1794" max="1794" width="16" style="3" customWidth="1"/>
    <col min="1795" max="1795" width="17.42578125" style="3" customWidth="1"/>
    <col min="1796" max="1796" width="16.85546875" style="3" customWidth="1"/>
    <col min="1797" max="1797" width="18" style="3" customWidth="1"/>
    <col min="1798" max="1798" width="18.5703125" style="3" customWidth="1"/>
    <col min="1799" max="1799" width="19.42578125" style="3" customWidth="1"/>
    <col min="1800" max="2048" width="9.140625" style="3"/>
    <col min="2049" max="2049" width="12" style="3" customWidth="1"/>
    <col min="2050" max="2050" width="16" style="3" customWidth="1"/>
    <col min="2051" max="2051" width="17.42578125" style="3" customWidth="1"/>
    <col min="2052" max="2052" width="16.85546875" style="3" customWidth="1"/>
    <col min="2053" max="2053" width="18" style="3" customWidth="1"/>
    <col min="2054" max="2054" width="18.5703125" style="3" customWidth="1"/>
    <col min="2055" max="2055" width="19.42578125" style="3" customWidth="1"/>
    <col min="2056" max="2304" width="9.140625" style="3"/>
    <col min="2305" max="2305" width="12" style="3" customWidth="1"/>
    <col min="2306" max="2306" width="16" style="3" customWidth="1"/>
    <col min="2307" max="2307" width="17.42578125" style="3" customWidth="1"/>
    <col min="2308" max="2308" width="16.85546875" style="3" customWidth="1"/>
    <col min="2309" max="2309" width="18" style="3" customWidth="1"/>
    <col min="2310" max="2310" width="18.5703125" style="3" customWidth="1"/>
    <col min="2311" max="2311" width="19.42578125" style="3" customWidth="1"/>
    <col min="2312" max="2560" width="9.140625" style="3"/>
    <col min="2561" max="2561" width="12" style="3" customWidth="1"/>
    <col min="2562" max="2562" width="16" style="3" customWidth="1"/>
    <col min="2563" max="2563" width="17.42578125" style="3" customWidth="1"/>
    <col min="2564" max="2564" width="16.85546875" style="3" customWidth="1"/>
    <col min="2565" max="2565" width="18" style="3" customWidth="1"/>
    <col min="2566" max="2566" width="18.5703125" style="3" customWidth="1"/>
    <col min="2567" max="2567" width="19.42578125" style="3" customWidth="1"/>
    <col min="2568" max="2816" width="9.140625" style="3"/>
    <col min="2817" max="2817" width="12" style="3" customWidth="1"/>
    <col min="2818" max="2818" width="16" style="3" customWidth="1"/>
    <col min="2819" max="2819" width="17.42578125" style="3" customWidth="1"/>
    <col min="2820" max="2820" width="16.85546875" style="3" customWidth="1"/>
    <col min="2821" max="2821" width="18" style="3" customWidth="1"/>
    <col min="2822" max="2822" width="18.5703125" style="3" customWidth="1"/>
    <col min="2823" max="2823" width="19.42578125" style="3" customWidth="1"/>
    <col min="2824" max="3072" width="9.140625" style="3"/>
    <col min="3073" max="3073" width="12" style="3" customWidth="1"/>
    <col min="3074" max="3074" width="16" style="3" customWidth="1"/>
    <col min="3075" max="3075" width="17.42578125" style="3" customWidth="1"/>
    <col min="3076" max="3076" width="16.85546875" style="3" customWidth="1"/>
    <col min="3077" max="3077" width="18" style="3" customWidth="1"/>
    <col min="3078" max="3078" width="18.5703125" style="3" customWidth="1"/>
    <col min="3079" max="3079" width="19.42578125" style="3" customWidth="1"/>
    <col min="3080" max="3328" width="9.140625" style="3"/>
    <col min="3329" max="3329" width="12" style="3" customWidth="1"/>
    <col min="3330" max="3330" width="16" style="3" customWidth="1"/>
    <col min="3331" max="3331" width="17.42578125" style="3" customWidth="1"/>
    <col min="3332" max="3332" width="16.85546875" style="3" customWidth="1"/>
    <col min="3333" max="3333" width="18" style="3" customWidth="1"/>
    <col min="3334" max="3334" width="18.5703125" style="3" customWidth="1"/>
    <col min="3335" max="3335" width="19.42578125" style="3" customWidth="1"/>
    <col min="3336" max="3584" width="9.140625" style="3"/>
    <col min="3585" max="3585" width="12" style="3" customWidth="1"/>
    <col min="3586" max="3586" width="16" style="3" customWidth="1"/>
    <col min="3587" max="3587" width="17.42578125" style="3" customWidth="1"/>
    <col min="3588" max="3588" width="16.85546875" style="3" customWidth="1"/>
    <col min="3589" max="3589" width="18" style="3" customWidth="1"/>
    <col min="3590" max="3590" width="18.5703125" style="3" customWidth="1"/>
    <col min="3591" max="3591" width="19.42578125" style="3" customWidth="1"/>
    <col min="3592" max="3840" width="9.140625" style="3"/>
    <col min="3841" max="3841" width="12" style="3" customWidth="1"/>
    <col min="3842" max="3842" width="16" style="3" customWidth="1"/>
    <col min="3843" max="3843" width="17.42578125" style="3" customWidth="1"/>
    <col min="3844" max="3844" width="16.85546875" style="3" customWidth="1"/>
    <col min="3845" max="3845" width="18" style="3" customWidth="1"/>
    <col min="3846" max="3846" width="18.5703125" style="3" customWidth="1"/>
    <col min="3847" max="3847" width="19.42578125" style="3" customWidth="1"/>
    <col min="3848" max="4096" width="9.140625" style="3"/>
    <col min="4097" max="4097" width="12" style="3" customWidth="1"/>
    <col min="4098" max="4098" width="16" style="3" customWidth="1"/>
    <col min="4099" max="4099" width="17.42578125" style="3" customWidth="1"/>
    <col min="4100" max="4100" width="16.85546875" style="3" customWidth="1"/>
    <col min="4101" max="4101" width="18" style="3" customWidth="1"/>
    <col min="4102" max="4102" width="18.5703125" style="3" customWidth="1"/>
    <col min="4103" max="4103" width="19.42578125" style="3" customWidth="1"/>
    <col min="4104" max="4352" width="9.140625" style="3"/>
    <col min="4353" max="4353" width="12" style="3" customWidth="1"/>
    <col min="4354" max="4354" width="16" style="3" customWidth="1"/>
    <col min="4355" max="4355" width="17.42578125" style="3" customWidth="1"/>
    <col min="4356" max="4356" width="16.85546875" style="3" customWidth="1"/>
    <col min="4357" max="4357" width="18" style="3" customWidth="1"/>
    <col min="4358" max="4358" width="18.5703125" style="3" customWidth="1"/>
    <col min="4359" max="4359" width="19.42578125" style="3" customWidth="1"/>
    <col min="4360" max="4608" width="9.140625" style="3"/>
    <col min="4609" max="4609" width="12" style="3" customWidth="1"/>
    <col min="4610" max="4610" width="16" style="3" customWidth="1"/>
    <col min="4611" max="4611" width="17.42578125" style="3" customWidth="1"/>
    <col min="4612" max="4612" width="16.85546875" style="3" customWidth="1"/>
    <col min="4613" max="4613" width="18" style="3" customWidth="1"/>
    <col min="4614" max="4614" width="18.5703125" style="3" customWidth="1"/>
    <col min="4615" max="4615" width="19.42578125" style="3" customWidth="1"/>
    <col min="4616" max="4864" width="9.140625" style="3"/>
    <col min="4865" max="4865" width="12" style="3" customWidth="1"/>
    <col min="4866" max="4866" width="16" style="3" customWidth="1"/>
    <col min="4867" max="4867" width="17.42578125" style="3" customWidth="1"/>
    <col min="4868" max="4868" width="16.85546875" style="3" customWidth="1"/>
    <col min="4869" max="4869" width="18" style="3" customWidth="1"/>
    <col min="4870" max="4870" width="18.5703125" style="3" customWidth="1"/>
    <col min="4871" max="4871" width="19.42578125" style="3" customWidth="1"/>
    <col min="4872" max="5120" width="9.140625" style="3"/>
    <col min="5121" max="5121" width="12" style="3" customWidth="1"/>
    <col min="5122" max="5122" width="16" style="3" customWidth="1"/>
    <col min="5123" max="5123" width="17.42578125" style="3" customWidth="1"/>
    <col min="5124" max="5124" width="16.85546875" style="3" customWidth="1"/>
    <col min="5125" max="5125" width="18" style="3" customWidth="1"/>
    <col min="5126" max="5126" width="18.5703125" style="3" customWidth="1"/>
    <col min="5127" max="5127" width="19.42578125" style="3" customWidth="1"/>
    <col min="5128" max="5376" width="9.140625" style="3"/>
    <col min="5377" max="5377" width="12" style="3" customWidth="1"/>
    <col min="5378" max="5378" width="16" style="3" customWidth="1"/>
    <col min="5379" max="5379" width="17.42578125" style="3" customWidth="1"/>
    <col min="5380" max="5380" width="16.85546875" style="3" customWidth="1"/>
    <col min="5381" max="5381" width="18" style="3" customWidth="1"/>
    <col min="5382" max="5382" width="18.5703125" style="3" customWidth="1"/>
    <col min="5383" max="5383" width="19.42578125" style="3" customWidth="1"/>
    <col min="5384" max="5632" width="9.140625" style="3"/>
    <col min="5633" max="5633" width="12" style="3" customWidth="1"/>
    <col min="5634" max="5634" width="16" style="3" customWidth="1"/>
    <col min="5635" max="5635" width="17.42578125" style="3" customWidth="1"/>
    <col min="5636" max="5636" width="16.85546875" style="3" customWidth="1"/>
    <col min="5637" max="5637" width="18" style="3" customWidth="1"/>
    <col min="5638" max="5638" width="18.5703125" style="3" customWidth="1"/>
    <col min="5639" max="5639" width="19.42578125" style="3" customWidth="1"/>
    <col min="5640" max="5888" width="9.140625" style="3"/>
    <col min="5889" max="5889" width="12" style="3" customWidth="1"/>
    <col min="5890" max="5890" width="16" style="3" customWidth="1"/>
    <col min="5891" max="5891" width="17.42578125" style="3" customWidth="1"/>
    <col min="5892" max="5892" width="16.85546875" style="3" customWidth="1"/>
    <col min="5893" max="5893" width="18" style="3" customWidth="1"/>
    <col min="5894" max="5894" width="18.5703125" style="3" customWidth="1"/>
    <col min="5895" max="5895" width="19.42578125" style="3" customWidth="1"/>
    <col min="5896" max="6144" width="9.140625" style="3"/>
    <col min="6145" max="6145" width="12" style="3" customWidth="1"/>
    <col min="6146" max="6146" width="16" style="3" customWidth="1"/>
    <col min="6147" max="6147" width="17.42578125" style="3" customWidth="1"/>
    <col min="6148" max="6148" width="16.85546875" style="3" customWidth="1"/>
    <col min="6149" max="6149" width="18" style="3" customWidth="1"/>
    <col min="6150" max="6150" width="18.5703125" style="3" customWidth="1"/>
    <col min="6151" max="6151" width="19.42578125" style="3" customWidth="1"/>
    <col min="6152" max="6400" width="9.140625" style="3"/>
    <col min="6401" max="6401" width="12" style="3" customWidth="1"/>
    <col min="6402" max="6402" width="16" style="3" customWidth="1"/>
    <col min="6403" max="6403" width="17.42578125" style="3" customWidth="1"/>
    <col min="6404" max="6404" width="16.85546875" style="3" customWidth="1"/>
    <col min="6405" max="6405" width="18" style="3" customWidth="1"/>
    <col min="6406" max="6406" width="18.5703125" style="3" customWidth="1"/>
    <col min="6407" max="6407" width="19.42578125" style="3" customWidth="1"/>
    <col min="6408" max="6656" width="9.140625" style="3"/>
    <col min="6657" max="6657" width="12" style="3" customWidth="1"/>
    <col min="6658" max="6658" width="16" style="3" customWidth="1"/>
    <col min="6659" max="6659" width="17.42578125" style="3" customWidth="1"/>
    <col min="6660" max="6660" width="16.85546875" style="3" customWidth="1"/>
    <col min="6661" max="6661" width="18" style="3" customWidth="1"/>
    <col min="6662" max="6662" width="18.5703125" style="3" customWidth="1"/>
    <col min="6663" max="6663" width="19.42578125" style="3" customWidth="1"/>
    <col min="6664" max="6912" width="9.140625" style="3"/>
    <col min="6913" max="6913" width="12" style="3" customWidth="1"/>
    <col min="6914" max="6914" width="16" style="3" customWidth="1"/>
    <col min="6915" max="6915" width="17.42578125" style="3" customWidth="1"/>
    <col min="6916" max="6916" width="16.85546875" style="3" customWidth="1"/>
    <col min="6917" max="6917" width="18" style="3" customWidth="1"/>
    <col min="6918" max="6918" width="18.5703125" style="3" customWidth="1"/>
    <col min="6919" max="6919" width="19.42578125" style="3" customWidth="1"/>
    <col min="6920" max="7168" width="9.140625" style="3"/>
    <col min="7169" max="7169" width="12" style="3" customWidth="1"/>
    <col min="7170" max="7170" width="16" style="3" customWidth="1"/>
    <col min="7171" max="7171" width="17.42578125" style="3" customWidth="1"/>
    <col min="7172" max="7172" width="16.85546875" style="3" customWidth="1"/>
    <col min="7173" max="7173" width="18" style="3" customWidth="1"/>
    <col min="7174" max="7174" width="18.5703125" style="3" customWidth="1"/>
    <col min="7175" max="7175" width="19.42578125" style="3" customWidth="1"/>
    <col min="7176" max="7424" width="9.140625" style="3"/>
    <col min="7425" max="7425" width="12" style="3" customWidth="1"/>
    <col min="7426" max="7426" width="16" style="3" customWidth="1"/>
    <col min="7427" max="7427" width="17.42578125" style="3" customWidth="1"/>
    <col min="7428" max="7428" width="16.85546875" style="3" customWidth="1"/>
    <col min="7429" max="7429" width="18" style="3" customWidth="1"/>
    <col min="7430" max="7430" width="18.5703125" style="3" customWidth="1"/>
    <col min="7431" max="7431" width="19.42578125" style="3" customWidth="1"/>
    <col min="7432" max="7680" width="9.140625" style="3"/>
    <col min="7681" max="7681" width="12" style="3" customWidth="1"/>
    <col min="7682" max="7682" width="16" style="3" customWidth="1"/>
    <col min="7683" max="7683" width="17.42578125" style="3" customWidth="1"/>
    <col min="7684" max="7684" width="16.85546875" style="3" customWidth="1"/>
    <col min="7685" max="7685" width="18" style="3" customWidth="1"/>
    <col min="7686" max="7686" width="18.5703125" style="3" customWidth="1"/>
    <col min="7687" max="7687" width="19.42578125" style="3" customWidth="1"/>
    <col min="7688" max="7936" width="9.140625" style="3"/>
    <col min="7937" max="7937" width="12" style="3" customWidth="1"/>
    <col min="7938" max="7938" width="16" style="3" customWidth="1"/>
    <col min="7939" max="7939" width="17.42578125" style="3" customWidth="1"/>
    <col min="7940" max="7940" width="16.85546875" style="3" customWidth="1"/>
    <col min="7941" max="7941" width="18" style="3" customWidth="1"/>
    <col min="7942" max="7942" width="18.5703125" style="3" customWidth="1"/>
    <col min="7943" max="7943" width="19.42578125" style="3" customWidth="1"/>
    <col min="7944" max="8192" width="9.140625" style="3"/>
    <col min="8193" max="8193" width="12" style="3" customWidth="1"/>
    <col min="8194" max="8194" width="16" style="3" customWidth="1"/>
    <col min="8195" max="8195" width="17.42578125" style="3" customWidth="1"/>
    <col min="8196" max="8196" width="16.85546875" style="3" customWidth="1"/>
    <col min="8197" max="8197" width="18" style="3" customWidth="1"/>
    <col min="8198" max="8198" width="18.5703125" style="3" customWidth="1"/>
    <col min="8199" max="8199" width="19.42578125" style="3" customWidth="1"/>
    <col min="8200" max="8448" width="9.140625" style="3"/>
    <col min="8449" max="8449" width="12" style="3" customWidth="1"/>
    <col min="8450" max="8450" width="16" style="3" customWidth="1"/>
    <col min="8451" max="8451" width="17.42578125" style="3" customWidth="1"/>
    <col min="8452" max="8452" width="16.85546875" style="3" customWidth="1"/>
    <col min="8453" max="8453" width="18" style="3" customWidth="1"/>
    <col min="8454" max="8454" width="18.5703125" style="3" customWidth="1"/>
    <col min="8455" max="8455" width="19.42578125" style="3" customWidth="1"/>
    <col min="8456" max="8704" width="9.140625" style="3"/>
    <col min="8705" max="8705" width="12" style="3" customWidth="1"/>
    <col min="8706" max="8706" width="16" style="3" customWidth="1"/>
    <col min="8707" max="8707" width="17.42578125" style="3" customWidth="1"/>
    <col min="8708" max="8708" width="16.85546875" style="3" customWidth="1"/>
    <col min="8709" max="8709" width="18" style="3" customWidth="1"/>
    <col min="8710" max="8710" width="18.5703125" style="3" customWidth="1"/>
    <col min="8711" max="8711" width="19.42578125" style="3" customWidth="1"/>
    <col min="8712" max="8960" width="9.140625" style="3"/>
    <col min="8961" max="8961" width="12" style="3" customWidth="1"/>
    <col min="8962" max="8962" width="16" style="3" customWidth="1"/>
    <col min="8963" max="8963" width="17.42578125" style="3" customWidth="1"/>
    <col min="8964" max="8964" width="16.85546875" style="3" customWidth="1"/>
    <col min="8965" max="8965" width="18" style="3" customWidth="1"/>
    <col min="8966" max="8966" width="18.5703125" style="3" customWidth="1"/>
    <col min="8967" max="8967" width="19.42578125" style="3" customWidth="1"/>
    <col min="8968" max="9216" width="9.140625" style="3"/>
    <col min="9217" max="9217" width="12" style="3" customWidth="1"/>
    <col min="9218" max="9218" width="16" style="3" customWidth="1"/>
    <col min="9219" max="9219" width="17.42578125" style="3" customWidth="1"/>
    <col min="9220" max="9220" width="16.85546875" style="3" customWidth="1"/>
    <col min="9221" max="9221" width="18" style="3" customWidth="1"/>
    <col min="9222" max="9222" width="18.5703125" style="3" customWidth="1"/>
    <col min="9223" max="9223" width="19.42578125" style="3" customWidth="1"/>
    <col min="9224" max="9472" width="9.140625" style="3"/>
    <col min="9473" max="9473" width="12" style="3" customWidth="1"/>
    <col min="9474" max="9474" width="16" style="3" customWidth="1"/>
    <col min="9475" max="9475" width="17.42578125" style="3" customWidth="1"/>
    <col min="9476" max="9476" width="16.85546875" style="3" customWidth="1"/>
    <col min="9477" max="9477" width="18" style="3" customWidth="1"/>
    <col min="9478" max="9478" width="18.5703125" style="3" customWidth="1"/>
    <col min="9479" max="9479" width="19.42578125" style="3" customWidth="1"/>
    <col min="9480" max="9728" width="9.140625" style="3"/>
    <col min="9729" max="9729" width="12" style="3" customWidth="1"/>
    <col min="9730" max="9730" width="16" style="3" customWidth="1"/>
    <col min="9731" max="9731" width="17.42578125" style="3" customWidth="1"/>
    <col min="9732" max="9732" width="16.85546875" style="3" customWidth="1"/>
    <col min="9733" max="9733" width="18" style="3" customWidth="1"/>
    <col min="9734" max="9734" width="18.5703125" style="3" customWidth="1"/>
    <col min="9735" max="9735" width="19.42578125" style="3" customWidth="1"/>
    <col min="9736" max="9984" width="9.140625" style="3"/>
    <col min="9985" max="9985" width="12" style="3" customWidth="1"/>
    <col min="9986" max="9986" width="16" style="3" customWidth="1"/>
    <col min="9987" max="9987" width="17.42578125" style="3" customWidth="1"/>
    <col min="9988" max="9988" width="16.85546875" style="3" customWidth="1"/>
    <col min="9989" max="9989" width="18" style="3" customWidth="1"/>
    <col min="9990" max="9990" width="18.5703125" style="3" customWidth="1"/>
    <col min="9991" max="9991" width="19.42578125" style="3" customWidth="1"/>
    <col min="9992" max="10240" width="9.140625" style="3"/>
    <col min="10241" max="10241" width="12" style="3" customWidth="1"/>
    <col min="10242" max="10242" width="16" style="3" customWidth="1"/>
    <col min="10243" max="10243" width="17.42578125" style="3" customWidth="1"/>
    <col min="10244" max="10244" width="16.85546875" style="3" customWidth="1"/>
    <col min="10245" max="10245" width="18" style="3" customWidth="1"/>
    <col min="10246" max="10246" width="18.5703125" style="3" customWidth="1"/>
    <col min="10247" max="10247" width="19.42578125" style="3" customWidth="1"/>
    <col min="10248" max="10496" width="9.140625" style="3"/>
    <col min="10497" max="10497" width="12" style="3" customWidth="1"/>
    <col min="10498" max="10498" width="16" style="3" customWidth="1"/>
    <col min="10499" max="10499" width="17.42578125" style="3" customWidth="1"/>
    <col min="10500" max="10500" width="16.85546875" style="3" customWidth="1"/>
    <col min="10501" max="10501" width="18" style="3" customWidth="1"/>
    <col min="10502" max="10502" width="18.5703125" style="3" customWidth="1"/>
    <col min="10503" max="10503" width="19.42578125" style="3" customWidth="1"/>
    <col min="10504" max="10752" width="9.140625" style="3"/>
    <col min="10753" max="10753" width="12" style="3" customWidth="1"/>
    <col min="10754" max="10754" width="16" style="3" customWidth="1"/>
    <col min="10755" max="10755" width="17.42578125" style="3" customWidth="1"/>
    <col min="10756" max="10756" width="16.85546875" style="3" customWidth="1"/>
    <col min="10757" max="10757" width="18" style="3" customWidth="1"/>
    <col min="10758" max="10758" width="18.5703125" style="3" customWidth="1"/>
    <col min="10759" max="10759" width="19.42578125" style="3" customWidth="1"/>
    <col min="10760" max="11008" width="9.140625" style="3"/>
    <col min="11009" max="11009" width="12" style="3" customWidth="1"/>
    <col min="11010" max="11010" width="16" style="3" customWidth="1"/>
    <col min="11011" max="11011" width="17.42578125" style="3" customWidth="1"/>
    <col min="11012" max="11012" width="16.85546875" style="3" customWidth="1"/>
    <col min="11013" max="11013" width="18" style="3" customWidth="1"/>
    <col min="11014" max="11014" width="18.5703125" style="3" customWidth="1"/>
    <col min="11015" max="11015" width="19.42578125" style="3" customWidth="1"/>
    <col min="11016" max="11264" width="9.140625" style="3"/>
    <col min="11265" max="11265" width="12" style="3" customWidth="1"/>
    <col min="11266" max="11266" width="16" style="3" customWidth="1"/>
    <col min="11267" max="11267" width="17.42578125" style="3" customWidth="1"/>
    <col min="11268" max="11268" width="16.85546875" style="3" customWidth="1"/>
    <col min="11269" max="11269" width="18" style="3" customWidth="1"/>
    <col min="11270" max="11270" width="18.5703125" style="3" customWidth="1"/>
    <col min="11271" max="11271" width="19.42578125" style="3" customWidth="1"/>
    <col min="11272" max="11520" width="9.140625" style="3"/>
    <col min="11521" max="11521" width="12" style="3" customWidth="1"/>
    <col min="11522" max="11522" width="16" style="3" customWidth="1"/>
    <col min="11523" max="11523" width="17.42578125" style="3" customWidth="1"/>
    <col min="11524" max="11524" width="16.85546875" style="3" customWidth="1"/>
    <col min="11525" max="11525" width="18" style="3" customWidth="1"/>
    <col min="11526" max="11526" width="18.5703125" style="3" customWidth="1"/>
    <col min="11527" max="11527" width="19.42578125" style="3" customWidth="1"/>
    <col min="11528" max="11776" width="9.140625" style="3"/>
    <col min="11777" max="11777" width="12" style="3" customWidth="1"/>
    <col min="11778" max="11778" width="16" style="3" customWidth="1"/>
    <col min="11779" max="11779" width="17.42578125" style="3" customWidth="1"/>
    <col min="11780" max="11780" width="16.85546875" style="3" customWidth="1"/>
    <col min="11781" max="11781" width="18" style="3" customWidth="1"/>
    <col min="11782" max="11782" width="18.5703125" style="3" customWidth="1"/>
    <col min="11783" max="11783" width="19.42578125" style="3" customWidth="1"/>
    <col min="11784" max="12032" width="9.140625" style="3"/>
    <col min="12033" max="12033" width="12" style="3" customWidth="1"/>
    <col min="12034" max="12034" width="16" style="3" customWidth="1"/>
    <col min="12035" max="12035" width="17.42578125" style="3" customWidth="1"/>
    <col min="12036" max="12036" width="16.85546875" style="3" customWidth="1"/>
    <col min="12037" max="12037" width="18" style="3" customWidth="1"/>
    <col min="12038" max="12038" width="18.5703125" style="3" customWidth="1"/>
    <col min="12039" max="12039" width="19.42578125" style="3" customWidth="1"/>
    <col min="12040" max="12288" width="9.140625" style="3"/>
    <col min="12289" max="12289" width="12" style="3" customWidth="1"/>
    <col min="12290" max="12290" width="16" style="3" customWidth="1"/>
    <col min="12291" max="12291" width="17.42578125" style="3" customWidth="1"/>
    <col min="12292" max="12292" width="16.85546875" style="3" customWidth="1"/>
    <col min="12293" max="12293" width="18" style="3" customWidth="1"/>
    <col min="12294" max="12294" width="18.5703125" style="3" customWidth="1"/>
    <col min="12295" max="12295" width="19.42578125" style="3" customWidth="1"/>
    <col min="12296" max="12544" width="9.140625" style="3"/>
    <col min="12545" max="12545" width="12" style="3" customWidth="1"/>
    <col min="12546" max="12546" width="16" style="3" customWidth="1"/>
    <col min="12547" max="12547" width="17.42578125" style="3" customWidth="1"/>
    <col min="12548" max="12548" width="16.85546875" style="3" customWidth="1"/>
    <col min="12549" max="12549" width="18" style="3" customWidth="1"/>
    <col min="12550" max="12550" width="18.5703125" style="3" customWidth="1"/>
    <col min="12551" max="12551" width="19.42578125" style="3" customWidth="1"/>
    <col min="12552" max="12800" width="9.140625" style="3"/>
    <col min="12801" max="12801" width="12" style="3" customWidth="1"/>
    <col min="12802" max="12802" width="16" style="3" customWidth="1"/>
    <col min="12803" max="12803" width="17.42578125" style="3" customWidth="1"/>
    <col min="12804" max="12804" width="16.85546875" style="3" customWidth="1"/>
    <col min="12805" max="12805" width="18" style="3" customWidth="1"/>
    <col min="12806" max="12806" width="18.5703125" style="3" customWidth="1"/>
    <col min="12807" max="12807" width="19.42578125" style="3" customWidth="1"/>
    <col min="12808" max="13056" width="9.140625" style="3"/>
    <col min="13057" max="13057" width="12" style="3" customWidth="1"/>
    <col min="13058" max="13058" width="16" style="3" customWidth="1"/>
    <col min="13059" max="13059" width="17.42578125" style="3" customWidth="1"/>
    <col min="13060" max="13060" width="16.85546875" style="3" customWidth="1"/>
    <col min="13061" max="13061" width="18" style="3" customWidth="1"/>
    <col min="13062" max="13062" width="18.5703125" style="3" customWidth="1"/>
    <col min="13063" max="13063" width="19.42578125" style="3" customWidth="1"/>
    <col min="13064" max="13312" width="9.140625" style="3"/>
    <col min="13313" max="13313" width="12" style="3" customWidth="1"/>
    <col min="13314" max="13314" width="16" style="3" customWidth="1"/>
    <col min="13315" max="13315" width="17.42578125" style="3" customWidth="1"/>
    <col min="13316" max="13316" width="16.85546875" style="3" customWidth="1"/>
    <col min="13317" max="13317" width="18" style="3" customWidth="1"/>
    <col min="13318" max="13318" width="18.5703125" style="3" customWidth="1"/>
    <col min="13319" max="13319" width="19.42578125" style="3" customWidth="1"/>
    <col min="13320" max="13568" width="9.140625" style="3"/>
    <col min="13569" max="13569" width="12" style="3" customWidth="1"/>
    <col min="13570" max="13570" width="16" style="3" customWidth="1"/>
    <col min="13571" max="13571" width="17.42578125" style="3" customWidth="1"/>
    <col min="13572" max="13572" width="16.85546875" style="3" customWidth="1"/>
    <col min="13573" max="13573" width="18" style="3" customWidth="1"/>
    <col min="13574" max="13574" width="18.5703125" style="3" customWidth="1"/>
    <col min="13575" max="13575" width="19.42578125" style="3" customWidth="1"/>
    <col min="13576" max="13824" width="9.140625" style="3"/>
    <col min="13825" max="13825" width="12" style="3" customWidth="1"/>
    <col min="13826" max="13826" width="16" style="3" customWidth="1"/>
    <col min="13827" max="13827" width="17.42578125" style="3" customWidth="1"/>
    <col min="13828" max="13828" width="16.85546875" style="3" customWidth="1"/>
    <col min="13829" max="13829" width="18" style="3" customWidth="1"/>
    <col min="13830" max="13830" width="18.5703125" style="3" customWidth="1"/>
    <col min="13831" max="13831" width="19.42578125" style="3" customWidth="1"/>
    <col min="13832" max="14080" width="9.140625" style="3"/>
    <col min="14081" max="14081" width="12" style="3" customWidth="1"/>
    <col min="14082" max="14082" width="16" style="3" customWidth="1"/>
    <col min="14083" max="14083" width="17.42578125" style="3" customWidth="1"/>
    <col min="14084" max="14084" width="16.85546875" style="3" customWidth="1"/>
    <col min="14085" max="14085" width="18" style="3" customWidth="1"/>
    <col min="14086" max="14086" width="18.5703125" style="3" customWidth="1"/>
    <col min="14087" max="14087" width="19.42578125" style="3" customWidth="1"/>
    <col min="14088" max="14336" width="9.140625" style="3"/>
    <col min="14337" max="14337" width="12" style="3" customWidth="1"/>
    <col min="14338" max="14338" width="16" style="3" customWidth="1"/>
    <col min="14339" max="14339" width="17.42578125" style="3" customWidth="1"/>
    <col min="14340" max="14340" width="16.85546875" style="3" customWidth="1"/>
    <col min="14341" max="14341" width="18" style="3" customWidth="1"/>
    <col min="14342" max="14342" width="18.5703125" style="3" customWidth="1"/>
    <col min="14343" max="14343" width="19.42578125" style="3" customWidth="1"/>
    <col min="14344" max="14592" width="9.140625" style="3"/>
    <col min="14593" max="14593" width="12" style="3" customWidth="1"/>
    <col min="14594" max="14594" width="16" style="3" customWidth="1"/>
    <col min="14595" max="14595" width="17.42578125" style="3" customWidth="1"/>
    <col min="14596" max="14596" width="16.85546875" style="3" customWidth="1"/>
    <col min="14597" max="14597" width="18" style="3" customWidth="1"/>
    <col min="14598" max="14598" width="18.5703125" style="3" customWidth="1"/>
    <col min="14599" max="14599" width="19.42578125" style="3" customWidth="1"/>
    <col min="14600" max="14848" width="9.140625" style="3"/>
    <col min="14849" max="14849" width="12" style="3" customWidth="1"/>
    <col min="14850" max="14850" width="16" style="3" customWidth="1"/>
    <col min="14851" max="14851" width="17.42578125" style="3" customWidth="1"/>
    <col min="14852" max="14852" width="16.85546875" style="3" customWidth="1"/>
    <col min="14853" max="14853" width="18" style="3" customWidth="1"/>
    <col min="14854" max="14854" width="18.5703125" style="3" customWidth="1"/>
    <col min="14855" max="14855" width="19.42578125" style="3" customWidth="1"/>
    <col min="14856" max="15104" width="9.140625" style="3"/>
    <col min="15105" max="15105" width="12" style="3" customWidth="1"/>
    <col min="15106" max="15106" width="16" style="3" customWidth="1"/>
    <col min="15107" max="15107" width="17.42578125" style="3" customWidth="1"/>
    <col min="15108" max="15108" width="16.85546875" style="3" customWidth="1"/>
    <col min="15109" max="15109" width="18" style="3" customWidth="1"/>
    <col min="15110" max="15110" width="18.5703125" style="3" customWidth="1"/>
    <col min="15111" max="15111" width="19.42578125" style="3" customWidth="1"/>
    <col min="15112" max="15360" width="9.140625" style="3"/>
    <col min="15361" max="15361" width="12" style="3" customWidth="1"/>
    <col min="15362" max="15362" width="16" style="3" customWidth="1"/>
    <col min="15363" max="15363" width="17.42578125" style="3" customWidth="1"/>
    <col min="15364" max="15364" width="16.85546875" style="3" customWidth="1"/>
    <col min="15365" max="15365" width="18" style="3" customWidth="1"/>
    <col min="15366" max="15366" width="18.5703125" style="3" customWidth="1"/>
    <col min="15367" max="15367" width="19.42578125" style="3" customWidth="1"/>
    <col min="15368" max="15616" width="9.140625" style="3"/>
    <col min="15617" max="15617" width="12" style="3" customWidth="1"/>
    <col min="15618" max="15618" width="16" style="3" customWidth="1"/>
    <col min="15619" max="15619" width="17.42578125" style="3" customWidth="1"/>
    <col min="15620" max="15620" width="16.85546875" style="3" customWidth="1"/>
    <col min="15621" max="15621" width="18" style="3" customWidth="1"/>
    <col min="15622" max="15622" width="18.5703125" style="3" customWidth="1"/>
    <col min="15623" max="15623" width="19.42578125" style="3" customWidth="1"/>
    <col min="15624" max="15872" width="9.140625" style="3"/>
    <col min="15873" max="15873" width="12" style="3" customWidth="1"/>
    <col min="15874" max="15874" width="16" style="3" customWidth="1"/>
    <col min="15875" max="15875" width="17.42578125" style="3" customWidth="1"/>
    <col min="15876" max="15876" width="16.85546875" style="3" customWidth="1"/>
    <col min="15877" max="15877" width="18" style="3" customWidth="1"/>
    <col min="15878" max="15878" width="18.5703125" style="3" customWidth="1"/>
    <col min="15879" max="15879" width="19.42578125" style="3" customWidth="1"/>
    <col min="15880" max="16128" width="9.140625" style="3"/>
    <col min="16129" max="16129" width="12" style="3" customWidth="1"/>
    <col min="16130" max="16130" width="16" style="3" customWidth="1"/>
    <col min="16131" max="16131" width="17.42578125" style="3" customWidth="1"/>
    <col min="16132" max="16132" width="16.85546875" style="3" customWidth="1"/>
    <col min="16133" max="16133" width="18" style="3" customWidth="1"/>
    <col min="16134" max="16134" width="18.5703125" style="3" customWidth="1"/>
    <col min="16135" max="16135" width="19.42578125" style="3" customWidth="1"/>
    <col min="16136" max="16384" width="9.140625" style="3"/>
  </cols>
  <sheetData>
    <row r="1" spans="1:8" s="5" customFormat="1" ht="18.75" x14ac:dyDescent="0.3">
      <c r="A1" s="5" t="s">
        <v>39</v>
      </c>
    </row>
    <row r="2" spans="1:8" x14ac:dyDescent="0.2">
      <c r="A2" s="68" t="s">
        <v>40</v>
      </c>
    </row>
    <row r="3" spans="1:8" x14ac:dyDescent="0.2">
      <c r="A3" s="69" t="s">
        <v>41</v>
      </c>
      <c r="B3" s="7" t="s">
        <v>42</v>
      </c>
      <c r="C3" s="7" t="s">
        <v>43</v>
      </c>
      <c r="D3" s="7" t="s">
        <v>44</v>
      </c>
      <c r="E3" s="7" t="s">
        <v>45</v>
      </c>
      <c r="F3" s="7" t="s">
        <v>45</v>
      </c>
    </row>
    <row r="4" spans="1:8" x14ac:dyDescent="0.2">
      <c r="A4" s="69" t="s">
        <v>46</v>
      </c>
      <c r="B4" s="70">
        <v>109375</v>
      </c>
      <c r="C4" s="70">
        <v>59530</v>
      </c>
      <c r="D4" s="70">
        <v>164806</v>
      </c>
      <c r="E4" s="70">
        <v>148810</v>
      </c>
      <c r="F4" s="70">
        <v>83334</v>
      </c>
    </row>
    <row r="5" spans="1:8" x14ac:dyDescent="0.2">
      <c r="A5" s="69" t="s">
        <v>47</v>
      </c>
      <c r="B5" s="71">
        <v>39844</v>
      </c>
      <c r="C5" s="71">
        <v>40574</v>
      </c>
      <c r="D5" s="71">
        <v>41305</v>
      </c>
      <c r="E5" s="71">
        <v>43485</v>
      </c>
      <c r="F5" s="71">
        <v>43850</v>
      </c>
    </row>
    <row r="6" spans="1:8" x14ac:dyDescent="0.2">
      <c r="A6" s="69" t="s">
        <v>48</v>
      </c>
      <c r="B6" s="71">
        <v>42735</v>
      </c>
      <c r="C6" s="71">
        <v>45657</v>
      </c>
      <c r="D6" s="71">
        <v>44196</v>
      </c>
      <c r="E6" s="71">
        <v>48568</v>
      </c>
      <c r="F6" s="71">
        <v>45646</v>
      </c>
    </row>
    <row r="7" spans="1:8" x14ac:dyDescent="0.2">
      <c r="A7" s="69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53</v>
      </c>
    </row>
    <row r="8" spans="1:8" x14ac:dyDescent="0.2">
      <c r="A8" s="68"/>
      <c r="B8" s="68"/>
      <c r="C8" s="68"/>
      <c r="D8" s="68"/>
      <c r="E8" s="68"/>
      <c r="F8" s="68"/>
    </row>
    <row r="9" spans="1:8" x14ac:dyDescent="0.2">
      <c r="B9" s="72" t="s">
        <v>54</v>
      </c>
      <c r="C9" s="72" t="s">
        <v>55</v>
      </c>
      <c r="D9" s="72" t="s">
        <v>56</v>
      </c>
      <c r="E9" s="72" t="s">
        <v>57</v>
      </c>
      <c r="F9" s="72" t="s">
        <v>58</v>
      </c>
    </row>
    <row r="10" spans="1:8" x14ac:dyDescent="0.2">
      <c r="B10" s="73">
        <v>10500000</v>
      </c>
      <c r="C10" s="74">
        <v>10000000</v>
      </c>
      <c r="D10" s="73">
        <v>15821402.220000001</v>
      </c>
      <c r="E10" s="74">
        <v>25000000</v>
      </c>
      <c r="F10" s="73">
        <v>5000000</v>
      </c>
      <c r="G10" s="75" t="s">
        <v>59</v>
      </c>
    </row>
    <row r="11" spans="1:8" x14ac:dyDescent="0.2">
      <c r="B11" s="72" t="s">
        <v>60</v>
      </c>
      <c r="C11" s="72" t="s">
        <v>60</v>
      </c>
      <c r="D11" s="72" t="s">
        <v>60</v>
      </c>
      <c r="E11" s="76" t="s">
        <v>60</v>
      </c>
      <c r="F11" s="72" t="s">
        <v>60</v>
      </c>
      <c r="G11" s="77"/>
    </row>
    <row r="12" spans="1:8" x14ac:dyDescent="0.2">
      <c r="A12" s="78">
        <v>2018</v>
      </c>
      <c r="B12" s="79"/>
      <c r="C12" s="80">
        <v>714360</v>
      </c>
      <c r="D12" s="79">
        <v>1977672</v>
      </c>
      <c r="E12" s="80"/>
      <c r="F12" s="79"/>
      <c r="G12" s="81">
        <f>SUM(C12:F12)</f>
        <v>2692032</v>
      </c>
    </row>
    <row r="13" spans="1:8" ht="15.75" x14ac:dyDescent="0.25">
      <c r="A13" s="82">
        <v>2019</v>
      </c>
      <c r="B13" s="83"/>
      <c r="C13" s="84">
        <v>714360</v>
      </c>
      <c r="D13" s="83">
        <v>1977672</v>
      </c>
      <c r="E13" s="84">
        <v>1785720</v>
      </c>
      <c r="F13" s="83"/>
      <c r="G13" s="85">
        <f t="shared" ref="G13:G26" si="0">SUM(C13:F13)</f>
        <v>4477752</v>
      </c>
      <c r="H13" s="3" t="s">
        <v>61</v>
      </c>
    </row>
    <row r="14" spans="1:8" ht="15.75" x14ac:dyDescent="0.25">
      <c r="A14" s="82">
        <v>2020</v>
      </c>
      <c r="B14" s="83"/>
      <c r="C14" s="84">
        <v>714360</v>
      </c>
      <c r="D14" s="83">
        <v>1977672</v>
      </c>
      <c r="E14" s="84">
        <v>1785720</v>
      </c>
      <c r="F14" s="83">
        <v>1000008</v>
      </c>
      <c r="G14" s="85">
        <f t="shared" si="0"/>
        <v>5477760</v>
      </c>
      <c r="H14" s="3" t="s">
        <v>61</v>
      </c>
    </row>
    <row r="15" spans="1:8" x14ac:dyDescent="0.2">
      <c r="A15" s="78">
        <v>2021</v>
      </c>
      <c r="B15" s="79"/>
      <c r="C15" s="80">
        <v>714360</v>
      </c>
      <c r="D15" s="79"/>
      <c r="E15" s="80">
        <v>1785720</v>
      </c>
      <c r="F15" s="79">
        <v>1000008</v>
      </c>
      <c r="G15" s="81">
        <f t="shared" si="0"/>
        <v>3500088</v>
      </c>
    </row>
    <row r="16" spans="1:8" x14ac:dyDescent="0.2">
      <c r="A16" s="78">
        <v>2022</v>
      </c>
      <c r="B16" s="79"/>
      <c r="C16" s="80">
        <v>714360</v>
      </c>
      <c r="D16" s="79"/>
      <c r="E16" s="80">
        <v>1785720</v>
      </c>
      <c r="F16" s="79">
        <v>1000008</v>
      </c>
      <c r="G16" s="81">
        <f t="shared" si="0"/>
        <v>3500088</v>
      </c>
    </row>
    <row r="17" spans="1:7" x14ac:dyDescent="0.2">
      <c r="A17" s="78">
        <v>2023</v>
      </c>
      <c r="B17" s="79"/>
      <c r="C17" s="80">
        <v>714360</v>
      </c>
      <c r="D17" s="79"/>
      <c r="E17" s="80">
        <v>1785720</v>
      </c>
      <c r="F17" s="79">
        <v>1000008</v>
      </c>
      <c r="G17" s="81">
        <f t="shared" si="0"/>
        <v>3500088</v>
      </c>
    </row>
    <row r="18" spans="1:7" x14ac:dyDescent="0.2">
      <c r="A18" s="78">
        <v>2024</v>
      </c>
      <c r="B18" s="79"/>
      <c r="C18" s="80">
        <v>714360</v>
      </c>
      <c r="D18" s="79"/>
      <c r="E18" s="80">
        <v>1785720</v>
      </c>
      <c r="F18" s="79">
        <v>999968</v>
      </c>
      <c r="G18" s="81">
        <f t="shared" si="0"/>
        <v>3500048</v>
      </c>
    </row>
    <row r="19" spans="1:7" x14ac:dyDescent="0.2">
      <c r="A19" s="78">
        <v>2025</v>
      </c>
      <c r="B19" s="79"/>
      <c r="C19" s="80"/>
      <c r="D19" s="79"/>
      <c r="E19" s="80">
        <v>1785720</v>
      </c>
      <c r="F19" s="79"/>
      <c r="G19" s="81">
        <f t="shared" si="0"/>
        <v>1785720</v>
      </c>
    </row>
    <row r="20" spans="1:7" x14ac:dyDescent="0.2">
      <c r="A20" s="78">
        <v>2026</v>
      </c>
      <c r="B20" s="79"/>
      <c r="C20" s="80"/>
      <c r="D20" s="79"/>
      <c r="E20" s="80">
        <v>1785720</v>
      </c>
      <c r="F20" s="79"/>
      <c r="G20" s="81">
        <f t="shared" si="0"/>
        <v>1785720</v>
      </c>
    </row>
    <row r="21" spans="1:7" x14ac:dyDescent="0.2">
      <c r="A21" s="78">
        <v>2027</v>
      </c>
      <c r="B21" s="79"/>
      <c r="C21" s="80"/>
      <c r="D21" s="79"/>
      <c r="E21" s="80">
        <v>1785720</v>
      </c>
      <c r="F21" s="79"/>
      <c r="G21" s="81">
        <f t="shared" si="0"/>
        <v>1785720</v>
      </c>
    </row>
    <row r="22" spans="1:7" x14ac:dyDescent="0.2">
      <c r="A22" s="78">
        <v>2028</v>
      </c>
      <c r="B22" s="79"/>
      <c r="C22" s="80"/>
      <c r="D22" s="79"/>
      <c r="E22" s="80">
        <v>1785720</v>
      </c>
      <c r="F22" s="79"/>
      <c r="G22" s="81">
        <f t="shared" si="0"/>
        <v>1785720</v>
      </c>
    </row>
    <row r="23" spans="1:7" x14ac:dyDescent="0.2">
      <c r="A23" s="78">
        <v>2029</v>
      </c>
      <c r="B23" s="79"/>
      <c r="C23" s="80"/>
      <c r="D23" s="79"/>
      <c r="E23" s="80">
        <v>1785720</v>
      </c>
      <c r="F23" s="79"/>
      <c r="G23" s="81">
        <f t="shared" si="0"/>
        <v>1785720</v>
      </c>
    </row>
    <row r="24" spans="1:7" x14ac:dyDescent="0.2">
      <c r="A24" s="78">
        <v>2030</v>
      </c>
      <c r="B24" s="79"/>
      <c r="C24" s="80"/>
      <c r="D24" s="79"/>
      <c r="E24" s="80">
        <v>1785720</v>
      </c>
      <c r="F24" s="79"/>
      <c r="G24" s="81">
        <f t="shared" si="0"/>
        <v>1785720</v>
      </c>
    </row>
    <row r="25" spans="1:7" x14ac:dyDescent="0.2">
      <c r="A25" s="78">
        <v>2031</v>
      </c>
      <c r="B25" s="79"/>
      <c r="C25" s="80"/>
      <c r="D25" s="79"/>
      <c r="E25" s="80">
        <v>1785720</v>
      </c>
      <c r="F25" s="79"/>
      <c r="G25" s="81">
        <f t="shared" si="0"/>
        <v>1785720</v>
      </c>
    </row>
    <row r="26" spans="1:7" x14ac:dyDescent="0.2">
      <c r="A26" s="78">
        <v>2032</v>
      </c>
      <c r="B26" s="79"/>
      <c r="C26" s="80"/>
      <c r="D26" s="79"/>
      <c r="E26" s="80">
        <v>1785640</v>
      </c>
      <c r="F26" s="79"/>
      <c r="G26" s="81">
        <f t="shared" si="0"/>
        <v>1785640</v>
      </c>
    </row>
    <row r="27" spans="1:7" x14ac:dyDescent="0.2">
      <c r="A27" s="78" t="s">
        <v>62</v>
      </c>
      <c r="B27" s="73">
        <f>SUM(B12:B18)</f>
        <v>0</v>
      </c>
      <c r="C27" s="74">
        <f>SUM(C12:C26)</f>
        <v>5000520</v>
      </c>
      <c r="D27" s="73">
        <f>SUM(D12:D26)</f>
        <v>5933016</v>
      </c>
      <c r="E27" s="74">
        <f>SUM(E12:E26)</f>
        <v>25000000</v>
      </c>
      <c r="F27" s="73">
        <f>SUM(F12:F26)</f>
        <v>5000000</v>
      </c>
      <c r="G27" s="86">
        <f>SUM(G12:G26)</f>
        <v>40933536</v>
      </c>
    </row>
    <row r="28" spans="1:7" x14ac:dyDescent="0.2">
      <c r="B28" s="77"/>
      <c r="C28" s="77"/>
      <c r="D28" s="77"/>
      <c r="E28" s="77"/>
      <c r="F28" s="77"/>
    </row>
    <row r="29" spans="1:7" x14ac:dyDescent="0.2">
      <c r="E29" s="87"/>
      <c r="F29" s="87"/>
    </row>
    <row r="35" spans="3:3" x14ac:dyDescent="0.2">
      <c r="C3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rozpočtový výhled</vt:lpstr>
      <vt:lpstr>splácení úvěrů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Kamila Nenutilová</cp:lastModifiedBy>
  <cp:lastPrinted>2018-11-14T15:24:47Z</cp:lastPrinted>
  <dcterms:created xsi:type="dcterms:W3CDTF">1997-01-24T11:07:25Z</dcterms:created>
  <dcterms:modified xsi:type="dcterms:W3CDTF">2018-12-03T11:21:14Z</dcterms:modified>
</cp:coreProperties>
</file>