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O:\2018\Závěrečný účet za rok 2018\do rady 24.4.2019\"/>
    </mc:Choice>
  </mc:AlternateContent>
  <xr:revisionPtr revIDLastSave="0" documentId="13_ncr:1_{461B0244-D65C-492E-BCAF-99EFAE3AD75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nění daňových příjmů" sheetId="4" r:id="rId1"/>
    <sheet name="vývoj daňových příjmů" sheetId="5" r:id="rId2"/>
    <sheet name="dotace" sheetId="6" r:id="rId3"/>
    <sheet name="dotace MPR" sheetId="8" r:id="rId4"/>
    <sheet name="převody" sheetId="16" r:id="rId5"/>
    <sheet name="VFP" sheetId="17" r:id="rId6"/>
    <sheet name="zůstatky účtů" sheetId="9" r:id="rId7"/>
    <sheet name="pohyb na účtech" sheetId="11" r:id="rId8"/>
    <sheet name="rekapitulace" sheetId="10" r:id="rId9"/>
    <sheet name="splácení úvěrů" sheetId="12" r:id="rId10"/>
  </sheets>
  <definedNames>
    <definedName name="_xlnm.Print_Area" localSheetId="2">dotace!$A$1:$D$45</definedName>
  </definedNames>
  <calcPr calcId="181029"/>
</workbook>
</file>

<file path=xl/calcChain.xml><?xml version="1.0" encoding="utf-8"?>
<calcChain xmlns="http://schemas.openxmlformats.org/spreadsheetml/2006/main">
  <c r="B102" i="17" l="1"/>
  <c r="B83" i="17" l="1"/>
  <c r="D49" i="16" l="1"/>
  <c r="E50" i="12" l="1"/>
  <c r="L15" i="8" l="1"/>
  <c r="K15" i="8"/>
  <c r="J15" i="8"/>
  <c r="I15" i="8"/>
  <c r="H15" i="8"/>
  <c r="M14" i="5"/>
  <c r="N20" i="11" l="1"/>
  <c r="O19" i="11"/>
  <c r="N18" i="11"/>
  <c r="N17" i="11"/>
  <c r="N16" i="11"/>
  <c r="N15" i="11"/>
  <c r="N14" i="11"/>
  <c r="N13" i="11"/>
  <c r="N12" i="11"/>
  <c r="N11" i="11"/>
  <c r="N10" i="11"/>
  <c r="N9" i="11"/>
  <c r="N8" i="11"/>
  <c r="N19" i="11" l="1"/>
  <c r="D39" i="6"/>
  <c r="D38" i="6"/>
  <c r="B56" i="17" l="1"/>
  <c r="B33" i="17"/>
  <c r="B40" i="17"/>
  <c r="B74" i="17"/>
  <c r="L15" i="11"/>
  <c r="L20" i="11"/>
  <c r="M19" i="11"/>
  <c r="L8" i="11"/>
  <c r="L9" i="11"/>
  <c r="L10" i="11"/>
  <c r="L11" i="11"/>
  <c r="L12" i="11"/>
  <c r="L13" i="11"/>
  <c r="L14" i="11"/>
  <c r="L16" i="11"/>
  <c r="L17" i="11"/>
  <c r="L18" i="11"/>
  <c r="B41" i="6"/>
  <c r="C41" i="6"/>
  <c r="D37" i="6"/>
  <c r="D40" i="6"/>
  <c r="L14" i="5"/>
  <c r="C13" i="9"/>
  <c r="B63" i="17"/>
  <c r="B10" i="10"/>
  <c r="B13" i="10" s="1"/>
  <c r="B18" i="10" s="1"/>
  <c r="J20" i="11"/>
  <c r="J8" i="11"/>
  <c r="J9" i="11"/>
  <c r="J10" i="11"/>
  <c r="J11" i="11"/>
  <c r="J12" i="11"/>
  <c r="J13" i="11"/>
  <c r="J14" i="11"/>
  <c r="J16" i="11"/>
  <c r="J17" i="11"/>
  <c r="J18" i="11"/>
  <c r="C8" i="6"/>
  <c r="B8" i="6"/>
  <c r="K19" i="11"/>
  <c r="K14" i="5"/>
  <c r="I23" i="4"/>
  <c r="H22" i="4"/>
  <c r="G22" i="4"/>
  <c r="F22" i="4"/>
  <c r="E22" i="4"/>
  <c r="D22" i="4"/>
  <c r="C22" i="4"/>
  <c r="B22" i="4"/>
  <c r="I21" i="4"/>
  <c r="I20" i="4"/>
  <c r="I19" i="4"/>
  <c r="I18" i="4"/>
  <c r="I17" i="4"/>
  <c r="I16" i="4"/>
  <c r="I15" i="4"/>
  <c r="I14" i="4"/>
  <c r="I13" i="4"/>
  <c r="I12" i="4"/>
  <c r="I11" i="4"/>
  <c r="I10" i="4"/>
  <c r="F20" i="11"/>
  <c r="D20" i="11"/>
  <c r="F18" i="11"/>
  <c r="D18" i="11"/>
  <c r="F17" i="11"/>
  <c r="F16" i="11"/>
  <c r="D16" i="11"/>
  <c r="F14" i="11"/>
  <c r="D14" i="11"/>
  <c r="F13" i="11"/>
  <c r="D13" i="11"/>
  <c r="F12" i="11"/>
  <c r="D12" i="11"/>
  <c r="F11" i="11"/>
  <c r="D11" i="11"/>
  <c r="F10" i="11"/>
  <c r="D10" i="11"/>
  <c r="F9" i="11"/>
  <c r="F8" i="11"/>
  <c r="D9" i="11"/>
  <c r="D8" i="11"/>
  <c r="J14" i="5"/>
  <c r="H20" i="11"/>
  <c r="H17" i="11"/>
  <c r="I19" i="11"/>
  <c r="H8" i="11"/>
  <c r="H9" i="11"/>
  <c r="H10" i="11"/>
  <c r="H11" i="11"/>
  <c r="H12" i="11"/>
  <c r="H13" i="11"/>
  <c r="H14" i="11"/>
  <c r="H16" i="11"/>
  <c r="H18" i="11"/>
  <c r="C19" i="11"/>
  <c r="E19" i="11"/>
  <c r="G19" i="11"/>
  <c r="C15" i="9"/>
  <c r="C30" i="6"/>
  <c r="B30" i="6"/>
  <c r="I14" i="5"/>
  <c r="H14" i="5"/>
  <c r="G14" i="5"/>
  <c r="F14" i="5"/>
  <c r="E14" i="5"/>
  <c r="D14" i="5"/>
  <c r="C14" i="5"/>
  <c r="C16" i="9" l="1"/>
  <c r="D42" i="6"/>
  <c r="D41" i="6"/>
  <c r="C31" i="6"/>
  <c r="B31" i="6"/>
  <c r="I22" i="4"/>
  <c r="D19" i="11"/>
  <c r="F19" i="11"/>
  <c r="J19" i="11"/>
  <c r="L19" i="11"/>
  <c r="H19" i="11"/>
</calcChain>
</file>

<file path=xl/sharedStrings.xml><?xml version="1.0" encoding="utf-8"?>
<sst xmlns="http://schemas.openxmlformats.org/spreadsheetml/2006/main" count="455" uniqueCount="390">
  <si>
    <t>Celospolečenské funkce lesů</t>
  </si>
  <si>
    <t>MŠ Pionýrů - oprava a doplnění herních prvků</t>
  </si>
  <si>
    <t>Zpracování PD Lesní cesta Cihelňák a žádost o dotaci</t>
  </si>
  <si>
    <t>Rekultivace skládky Skotnice</t>
  </si>
  <si>
    <t>SÚ radnice - PD + I. etapa</t>
  </si>
  <si>
    <t>4. Úvěr ve výši  25 000 000,- Kč z roku 2017:</t>
  </si>
  <si>
    <t>úroková sazba 1M PRIBOR + marže 0,11% p.a.</t>
  </si>
  <si>
    <t>1.</t>
  </si>
  <si>
    <t>2.</t>
  </si>
  <si>
    <t>3.</t>
  </si>
  <si>
    <t>4.</t>
  </si>
  <si>
    <t>legenda</t>
  </si>
  <si>
    <t>Přijetí úvěru v ČS - ve výši proplacených faktur</t>
  </si>
  <si>
    <t xml:space="preserve">plus příjmy </t>
  </si>
  <si>
    <t xml:space="preserve">mínus výdaje </t>
  </si>
  <si>
    <t>zůstatek k 31.12.2017</t>
  </si>
  <si>
    <t>základní účet v ČS</t>
  </si>
  <si>
    <t>poskytovatel Česká spořitelna</t>
  </si>
  <si>
    <t>počátek splácení 20.1.2019</t>
  </si>
  <si>
    <t>konec splácení 20.12.2032</t>
  </si>
  <si>
    <t>měsíční splátka 148 810,- Kč</t>
  </si>
  <si>
    <t>schválený rozpočet 2017</t>
  </si>
  <si>
    <t>skutečné plnění v roce  2017</t>
  </si>
  <si>
    <t>převody</t>
  </si>
  <si>
    <t>Svaz tělesně postižených v ČR</t>
  </si>
  <si>
    <t>Klub českých turistů Příbor</t>
  </si>
  <si>
    <t>Základní umělecká škola,Příbor</t>
  </si>
  <si>
    <t>Veřejná finanční podpora jednotlivým oganizacím v Kč</t>
  </si>
  <si>
    <t>Veřejná finanční podpora jednotlivým oganizacím v Kč *</t>
  </si>
  <si>
    <t>Jan Tyllich</t>
  </si>
  <si>
    <t>skutečné plnění v roce  2015</t>
  </si>
  <si>
    <t>Příloha č. 1</t>
  </si>
  <si>
    <t xml:space="preserve">schválená výše dotace </t>
  </si>
  <si>
    <t xml:space="preserve">přijatá výše dotace do R města </t>
  </si>
  <si>
    <t>Celkem neúčelové dotace</t>
  </si>
  <si>
    <t xml:space="preserve">přijato do rozpočtu </t>
  </si>
  <si>
    <t xml:space="preserve">čerpáno </t>
  </si>
  <si>
    <t>Celkem vratka</t>
  </si>
  <si>
    <t>Akce obnovy (popis prací)</t>
  </si>
  <si>
    <t>Příloha č. 8</t>
  </si>
  <si>
    <t>zůstatek k 31.12.2014</t>
  </si>
  <si>
    <t>Příloha č. 10</t>
  </si>
  <si>
    <t>Příloha č. 9</t>
  </si>
  <si>
    <t xml:space="preserve">poskytovatel Komeční banka a.s. </t>
  </si>
  <si>
    <t>měsíční splátka 59 530,- Kč</t>
  </si>
  <si>
    <t>počátek splácení 31.1.2011</t>
  </si>
  <si>
    <t>konec splácení 31.12.2024</t>
  </si>
  <si>
    <t>úroková sazba 1M PRIBOR + marže 1,20% p.a.</t>
  </si>
  <si>
    <t>poskytovatel ČSOB</t>
  </si>
  <si>
    <t>počátek splácení 31.1.2013</t>
  </si>
  <si>
    <t>konec splácení 31.12.2020</t>
  </si>
  <si>
    <t>úroková sazba 1M PRIBOR + marže 0,65% p.a.</t>
  </si>
  <si>
    <t>účet 451 - z rozvahy</t>
  </si>
  <si>
    <t>celkem účet 451</t>
  </si>
  <si>
    <t>základní účet v ČNB</t>
  </si>
  <si>
    <t>zůstatek k 31.12.2013</t>
  </si>
  <si>
    <t>(mimo daň z příjmu PO za obce)</t>
  </si>
  <si>
    <t>Neinvestiční dotace na zabezpečení akceschopnosti JSDH</t>
  </si>
  <si>
    <t>sociální fond</t>
  </si>
  <si>
    <t>údaje v Kč</t>
  </si>
  <si>
    <t>Daň z příjmu PO</t>
  </si>
  <si>
    <t>Daň z příjmu PO za obce</t>
  </si>
  <si>
    <t>DPH</t>
  </si>
  <si>
    <t>Daň z nemovitosti</t>
  </si>
  <si>
    <t>položka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</si>
  <si>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</si>
  <si>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</si>
  <si>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</si>
  <si>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</si>
  <si>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</si>
  <si>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</si>
  <si>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</si>
  <si>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</si>
  <si>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</si>
  <si>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</si>
  <si>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 xml:space="preserve">listopad </t>
  </si>
  <si>
    <t>prosinec</t>
  </si>
  <si>
    <t>název</t>
  </si>
  <si>
    <t>skutečné plnění v roce 2008</t>
  </si>
  <si>
    <t>skutečné plnění v roce  2009</t>
  </si>
  <si>
    <t>skutečné plnění v roce  2010</t>
  </si>
  <si>
    <t>skutečné plnění v roce  2011</t>
  </si>
  <si>
    <t>skutečné plnění v roce  2012</t>
  </si>
  <si>
    <t>skutečné plnění v roce  2013</t>
  </si>
  <si>
    <t>skutečné plnění v roce  2014</t>
  </si>
  <si>
    <t>daň z příjmu FO ze závislé činnosti</t>
  </si>
  <si>
    <t>daň z příjmu FO ze SVČ</t>
  </si>
  <si>
    <t>daň z příjmu FO z KV</t>
  </si>
  <si>
    <t>daň z příjmu PO</t>
  </si>
  <si>
    <t>daň z nemovitostí</t>
  </si>
  <si>
    <t>pol.</t>
  </si>
  <si>
    <t>celkem</t>
  </si>
  <si>
    <t>Název dotace</t>
  </si>
  <si>
    <t>Dotace celkem</t>
  </si>
  <si>
    <t>Celkem účelové dotace</t>
  </si>
  <si>
    <t>Poř. č.</t>
  </si>
  <si>
    <t>Kulturní památka</t>
  </si>
  <si>
    <t>základní účet v ČNB *</t>
  </si>
  <si>
    <t>základní účet v ČSOB **</t>
  </si>
  <si>
    <t>*       účet povinně zřízený v ČNB pro příjem dotací ze státního rozpočtu</t>
  </si>
  <si>
    <t>**    účet povinně zřízený v ČSOB v souvislosti s přijatým úvěrem na revitalizace bytových domů v roce 2012</t>
  </si>
  <si>
    <t>číslo účtu</t>
  </si>
  <si>
    <t>název účtu</t>
  </si>
  <si>
    <t>základní účet v KB</t>
  </si>
  <si>
    <t>základní účet v KB - odpady</t>
  </si>
  <si>
    <t>bývalý fond rozvoje bydlení</t>
  </si>
  <si>
    <t>depozitní účet - účet cizích prostředků</t>
  </si>
  <si>
    <t xml:space="preserve">celkem účty </t>
  </si>
  <si>
    <t>celkem fondy</t>
  </si>
  <si>
    <t>Depozitní účet - účet cizích prostředků</t>
  </si>
  <si>
    <t>číslo účtu po reformě</t>
  </si>
  <si>
    <t>změna stavu</t>
  </si>
  <si>
    <t>základní účet v KB - TKO</t>
  </si>
  <si>
    <t>zůstatek k 31.12.2012</t>
  </si>
  <si>
    <t>základní účet v ČSOB</t>
  </si>
  <si>
    <t>datum</t>
  </si>
  <si>
    <t>popis</t>
  </si>
  <si>
    <t>Celkový zůstatek</t>
  </si>
  <si>
    <t>mezivýsledek</t>
  </si>
  <si>
    <t>mínus splátky úvěru</t>
  </si>
  <si>
    <t>plus přijetí úvěru</t>
  </si>
  <si>
    <t>Operace z peněžních účtů</t>
  </si>
  <si>
    <t>Účelové fondy - sociální fond</t>
  </si>
  <si>
    <t>dlouhodobé úvěry</t>
  </si>
  <si>
    <t>měsíční splátka cca 164 806,- Kč</t>
  </si>
  <si>
    <t>Společnost přátel DOM Příbor</t>
  </si>
  <si>
    <t>Fotoklub Příbor</t>
  </si>
  <si>
    <t>Kynologický klub v Příboře</t>
  </si>
  <si>
    <t xml:space="preserve">SDH Prchalov   </t>
  </si>
  <si>
    <t>SDH Hájov</t>
  </si>
  <si>
    <t>FK PRIMUS</t>
  </si>
  <si>
    <t>Academia Via Familia o.s.</t>
  </si>
  <si>
    <t>TJ Sokol, Příbor</t>
  </si>
  <si>
    <t>Basketbalový klub, Příbor</t>
  </si>
  <si>
    <t>TJ Sokol Příbor</t>
  </si>
  <si>
    <t>Příloha č. 2</t>
  </si>
  <si>
    <t>Příloha č. 3</t>
  </si>
  <si>
    <t>Příloha č. 6</t>
  </si>
  <si>
    <t>základní účet Sberbank</t>
  </si>
  <si>
    <t>devizový účet Sberbank</t>
  </si>
  <si>
    <t>portfoliový účet v KB</t>
  </si>
  <si>
    <t>Příloha č. 7</t>
  </si>
  <si>
    <t>Komentář</t>
  </si>
  <si>
    <t>§</t>
  </si>
  <si>
    <t>Bytové hospodářství</t>
  </si>
  <si>
    <t>CELKEM</t>
  </si>
  <si>
    <t>Příloha č. 5</t>
  </si>
  <si>
    <t>Neinvestiční dotace na výkon sociální práce v souladu se zákonem o sociálních službách</t>
  </si>
  <si>
    <t>Základní školy</t>
  </si>
  <si>
    <t>Činnost místní správy - OISM</t>
  </si>
  <si>
    <t>Nebytové hospodářství</t>
  </si>
  <si>
    <t>Silnice</t>
  </si>
  <si>
    <t>Sběr a svoz komunálních odpadů</t>
  </si>
  <si>
    <t>Celkem v Kč</t>
  </si>
  <si>
    <t>Granty - § 3319</t>
  </si>
  <si>
    <t>Masarykovo gymnázium, p.o.</t>
  </si>
  <si>
    <t>zůstatek k 31.12.2015</t>
  </si>
  <si>
    <t>jednotlivé měsíce roku/daně</t>
  </si>
  <si>
    <t>plnění v %</t>
  </si>
  <si>
    <t>skutečné plnění v roce  2016</t>
  </si>
  <si>
    <t>v tis. Kč</t>
  </si>
  <si>
    <t>Sdílená kancelář CC Příbor, s.r.o.</t>
  </si>
  <si>
    <t>zůstatek k 31.12.2016</t>
  </si>
  <si>
    <t>v Kč</t>
  </si>
  <si>
    <t>SÚ obecního domu na Prchalově</t>
  </si>
  <si>
    <t>Neinvestiční dotace na Městskou památkovou rezervaci</t>
  </si>
  <si>
    <t>Podíl vlastníka (Kč)</t>
  </si>
  <si>
    <t>Podíl města (obce) (Kč)</t>
  </si>
  <si>
    <t>Příspěvek MK ČR (Kč)</t>
  </si>
  <si>
    <t xml:space="preserve">Zpracoval (jméno, příjmení, tel.): </t>
  </si>
  <si>
    <t>Vlastník -obec, kraj, PO, FO, církev (plátce DPH, neplátce DPH)</t>
  </si>
  <si>
    <t>Okres: NOVÝ JIČÍN</t>
  </si>
  <si>
    <t>Jméno, příjmení, datum a podpis statutárního zástupce města (obce):</t>
  </si>
  <si>
    <t>Příspěvky z rozpočtu města na MPR</t>
  </si>
  <si>
    <t>Koncepce tepelného hospodářství</t>
  </si>
  <si>
    <t>Zástavba lokality "Za školou"</t>
  </si>
  <si>
    <t>Pasport + manuál veřejného prostranství</t>
  </si>
  <si>
    <t>Změny technologií vytápění</t>
  </si>
  <si>
    <t>základní účet v KB - OBNF</t>
  </si>
  <si>
    <t xml:space="preserve">Zadluženost města </t>
  </si>
  <si>
    <t>ZBÚ KB,ZBÚ ČNB,ZBÚ KB - odpady,ZBÚ a DÚ Sberbank, ZBÚ ČSOB, ZBÚ - OBNF</t>
  </si>
  <si>
    <t>ZBÚ KB,ZBÚ ČNB,ZBÚ KB - odpady,ZBÚ Volksbank,DÚ Volksbank, ZBÚ ČSOB, ZBÚ - OBNF</t>
  </si>
  <si>
    <t>mínus operace z peněžních účtů</t>
  </si>
  <si>
    <t>termínovaný vklad</t>
  </si>
  <si>
    <t>Aktivní krátkodobé operace řízení likvidity - výdaje</t>
  </si>
  <si>
    <t>částka v Kč</t>
  </si>
  <si>
    <t>celkem PPK</t>
  </si>
  <si>
    <t>celkem sociální oblast</t>
  </si>
  <si>
    <t>celkem různé §</t>
  </si>
  <si>
    <t>Veřejná finanční podpora - program prevence kriminality</t>
  </si>
  <si>
    <t>Veřejná finanční podpora - sociální oblast</t>
  </si>
  <si>
    <t xml:space="preserve">Celkem </t>
  </si>
  <si>
    <t xml:space="preserve">TJ Sokol Příbor </t>
  </si>
  <si>
    <t>celkem účty a fondy</t>
  </si>
  <si>
    <t>základní účet v ČS, a.s.***</t>
  </si>
  <si>
    <t>***  účet povinně zřízený v ČS a.s.v souvislosti s přijatým úvěrem na rekonstrukci čp. 245 a 247 na ul. Jičínské v Příboře</t>
  </si>
  <si>
    <t>Neinvestiční dotace na hospodaření v lesích</t>
  </si>
  <si>
    <t>Neinvestiční dotace v rámci Operačního programu Výzkum, vývoj a vzdělávání - MŠ Pionýrů</t>
  </si>
  <si>
    <t>Neinvestiční dotace v rámci Operačního programu Výzkum, vývoj a vzdělávání - MŠ Kamarád</t>
  </si>
  <si>
    <t>Neinvestiční dotace v rámci Operačního programu Výzkum, vývoj a vzdělávání - ZŠ Jičínská</t>
  </si>
  <si>
    <t>vráceno do SR</t>
  </si>
  <si>
    <t>*</t>
  </si>
  <si>
    <t>Mateřské školy</t>
  </si>
  <si>
    <t>Bc. Jan Tyllich, Dis: - fyzická osoba</t>
  </si>
  <si>
    <t>Kynologický klub Příbor</t>
  </si>
  <si>
    <t>Myslivecký spolek Příbor - Hájov</t>
  </si>
  <si>
    <t>Občanské sdružení Klokočov z.s.</t>
  </si>
  <si>
    <t>SH ČMS - Sbor dobrovolných hasičů Hájov</t>
  </si>
  <si>
    <t>SKDG Příbor z.s.</t>
  </si>
  <si>
    <t>Spolek rodičů a přátel školy při Základní škole Příbor Jičínské</t>
  </si>
  <si>
    <t>Myslivecký spolek Příbor</t>
  </si>
  <si>
    <t>Tělocvičná jednota Sokol Příbor</t>
  </si>
  <si>
    <t>Masarykovo gymnázium, Příbor</t>
  </si>
  <si>
    <t>SH ČMS - SDH Hájov</t>
  </si>
  <si>
    <t>ZŠ Příbor, Jičínská 486</t>
  </si>
  <si>
    <t>Středisko sociálních služeb města Kopřivnice, příspěvková organizace</t>
  </si>
  <si>
    <t>Klub seniorů, Příbor, z.s.</t>
  </si>
  <si>
    <t>Spolek volejbal Příbor</t>
  </si>
  <si>
    <t>Horolezecký oddíl Příbor</t>
  </si>
  <si>
    <t>Junák - český skaut, středisko Příbor, z.s.</t>
  </si>
  <si>
    <t>Tenisový klub Příbor, z.s.</t>
  </si>
  <si>
    <t>Tělovýchovná jednota Příbor, z.s.</t>
  </si>
  <si>
    <t>BAV klub Příbor, středisko volného času, s.r.o.</t>
  </si>
  <si>
    <t>*z finančních prostředků získaných na základě zákona č. 187/2016 Sb., o dani z hazardních her, účinného od 1.1.2017</t>
  </si>
  <si>
    <t>Nenvestiční přijaté dotace od obcí</t>
  </si>
  <si>
    <t>Přehled přijatých dotací do rozpočtu města v roce 2018</t>
  </si>
  <si>
    <t>Finanční vypořádání se státním rozpočtem za rok 2018</t>
  </si>
  <si>
    <t>Neinvestiční dotace na výdaje spojené s volbou prezidenta ČR</t>
  </si>
  <si>
    <t>Neinvestiční dotace na výdaje spojené s volbami do zastupitelstev obcí</t>
  </si>
  <si>
    <t>Neinvestiční dotace v rámci programu Kulturní aktivity - podpora regionálních kulturních tradic</t>
  </si>
  <si>
    <t>Neinvestiční dotace - veřejné informační služby knihoven - VISK 3</t>
  </si>
  <si>
    <t>Neivestiční dotace - program Knihovna 21. století</t>
  </si>
  <si>
    <t>Neinvestiční dotace - Turistické informační centrum Příbor v novém</t>
  </si>
  <si>
    <t>Neinvestiční dotace - Obec přátelská rodině</t>
  </si>
  <si>
    <t>Neinvestiční dotace - Obec přátelská seniorům</t>
  </si>
  <si>
    <t>Dotace - Odborné učebny Npor. Loma</t>
  </si>
  <si>
    <t>Dotace - Rozšíření a modernizace informačního systému města Příbor</t>
  </si>
  <si>
    <t>Souhrnný vztah SR k rozpočtu města</t>
  </si>
  <si>
    <t>Pořízení kompostérů</t>
  </si>
  <si>
    <t>Zůstatky účtů k 31.12.2018</t>
  </si>
  <si>
    <t>stav k 31.12.2018 v Kč</t>
  </si>
  <si>
    <t>Částka 37 664 842,23 Kč souhlasí na výkaz FIN 2-12M - Výkaz pro hodnocení plnění rozpočtu ÚSC, DSO a RR - část VI. Stavy a obraty na bankovních účtech</t>
  </si>
  <si>
    <t>zůstatek k 31.12.2018</t>
  </si>
  <si>
    <t>celkem za jednotlivou daň</t>
  </si>
  <si>
    <t>Daňové příjmy v roce 2018</t>
  </si>
  <si>
    <t>Daň z příjmu FO placená plátci</t>
  </si>
  <si>
    <t>Daň z příjmu FO placená poplatníky</t>
  </si>
  <si>
    <t>Daň z příjmu FO vybíraná srážkou</t>
  </si>
  <si>
    <t>Součet za měsíce</t>
  </si>
  <si>
    <t>skutečné plnění v roce  2018</t>
  </si>
  <si>
    <t>Daňové příjmy - vývoj v létech 2008 - 2018</t>
  </si>
  <si>
    <t xml:space="preserve">Finanční vyúčtování dotace poskytnuté v Programu regenerace MPR a MPZ v roce 2018 </t>
  </si>
  <si>
    <t>Skutečné celkové náklady v roce 2018 (Kč)</t>
  </si>
  <si>
    <t>Vyčerpáno    k  31. 12. 2018 (Kč)</t>
  </si>
  <si>
    <t>Nedo-čerpáno  (Kč)</t>
  </si>
  <si>
    <t>Vráceno během roku 2018 (Kč)</t>
  </si>
  <si>
    <t>K vrácení při finančním vypořádání v roce 2019 (Kč)</t>
  </si>
  <si>
    <t>dům č.p. 4</t>
  </si>
  <si>
    <t>Obnova boční fasády směrem ke kostelu - oprav omítek, fasádní nátěr včetně atiky, klempířské konstrukce a další související práce.</t>
  </si>
  <si>
    <t>Vojtěška Eliášová</t>
  </si>
  <si>
    <t>dům č. p. 8</t>
  </si>
  <si>
    <t>Výměna 17 ks oken uliční a dvorní fasády a dveří dvorní fasády a další související práce.</t>
  </si>
  <si>
    <t>D.Veselý, P. Kantorová Dis.,Ing. K. Zlevor, P. Zlevorová</t>
  </si>
  <si>
    <t>radnice č.p. 19</t>
  </si>
  <si>
    <t>Obnova čelní, boční a štítové (od ulice K. Čapka) fasády včetně podloubí a související práce.</t>
  </si>
  <si>
    <t xml:space="preserve"> Město Příbor (plátce DPH)</t>
  </si>
  <si>
    <t>2 467 023 památkové práce 2 211 304</t>
  </si>
  <si>
    <t>dům č.p. 38</t>
  </si>
  <si>
    <t>Restaurování nástěnných maleb v I. NP a další související práce.</t>
  </si>
  <si>
    <t>Aquazorbing.CZ s.r.o. (plátce DPH)</t>
  </si>
  <si>
    <t>342 000 památkové práce 333 000</t>
  </si>
  <si>
    <t>5.</t>
  </si>
  <si>
    <t>fara č. p. 364</t>
  </si>
  <si>
    <t>Statické zajištění objektu a další související práce.</t>
  </si>
  <si>
    <t>Římskokatolická farnost Příbor (neplátce DPH)</t>
  </si>
  <si>
    <t>6.</t>
  </si>
  <si>
    <t>kostel sv. Valentina</t>
  </si>
  <si>
    <t>Obnova podlahy kůru kostela a související práce.</t>
  </si>
  <si>
    <t>Obec: PŘÍBOR</t>
  </si>
  <si>
    <t>Ing. Kamila Nenutilová, vedoucí OF, tel: 556 455 430,731 130 864</t>
  </si>
  <si>
    <t>Ing. arch. Jan Malík</t>
  </si>
  <si>
    <t>Kraj: MORAVSKOSLEZSKÝ</t>
  </si>
  <si>
    <t>Ing. arch. Renata Šablaturová, referent OISM, tel.: 556 455 452, 731 130 863</t>
  </si>
  <si>
    <t>zůstatek úvěru k 31.12.2018</t>
  </si>
  <si>
    <t>výše úvěru k 31.12.2018</t>
  </si>
  <si>
    <t>5. Úvěr ve výši 5 000 000,- Kč z roku 2018:</t>
  </si>
  <si>
    <t>měsíční splátka 83 334,- Kč</t>
  </si>
  <si>
    <t>počátek splácení 20.1.2020</t>
  </si>
  <si>
    <t>konec splácení 20.12.2024</t>
  </si>
  <si>
    <t>Pohyb finančních prostředků na účtech města v létech 2012 - 2018 v Kč</t>
  </si>
  <si>
    <t>Rekapitulace finančních prostředků za rok 2018</t>
  </si>
  <si>
    <t>(od 1.1.2018 do 31.12.2018)</t>
  </si>
  <si>
    <t>stav k 1.1.2018</t>
  </si>
  <si>
    <t>celkový stav k 1.1.2018</t>
  </si>
  <si>
    <t>celkový stav k 31.12.2018</t>
  </si>
  <si>
    <t>stav k 31.12.2018</t>
  </si>
  <si>
    <t>Příjmy za rok 2018</t>
  </si>
  <si>
    <t>Výdaje za rok 2018</t>
  </si>
  <si>
    <t>Splátky úvěru v roce 2018</t>
  </si>
  <si>
    <t>Převod finančních prostředků na zpracování žádosti o dotaci na vybudování lesní cesty v lese Cihelňák. V roce 2018 nebyla žádost podána z důvodu značného počtu již připravených investičních akcí.</t>
  </si>
  <si>
    <t>Rekonstrukce ulice Vrchlického</t>
  </si>
  <si>
    <t>Rozpracováno, smlouva do 04/2019.</t>
  </si>
  <si>
    <t>Záležitosti pozemních komunikací</t>
  </si>
  <si>
    <t>Parkovací plochy na ul. Npor. Loma</t>
  </si>
  <si>
    <t>Parkoviště u ZŠ Npor. Loma</t>
  </si>
  <si>
    <t>Část PD na vlastní parkoviště dokončena. K realizaci v 2019 přeložka VN a NN ČEZu a úprava souběžné místní komunkace.</t>
  </si>
  <si>
    <t>Provoz veřejné silniční dopravy</t>
  </si>
  <si>
    <t>Autobusové přístřešky na Hájově</t>
  </si>
  <si>
    <t>Přístřešky dodány a uhrazeny. Instalovat se budou až na jaře 2019 před zprovoznění tzv. hájovksé křižovatky na silnici I/48.</t>
  </si>
  <si>
    <t>Kanalizace</t>
  </si>
  <si>
    <t>Rekonstrukce kanalizace na ul. Myslbekově - I.+II.etapa</t>
  </si>
  <si>
    <t>Dokončeno kromě opravy vozovky. Termín dle smlouv 04/2019.</t>
  </si>
  <si>
    <t>Úpravy drobných vodních toků</t>
  </si>
  <si>
    <t>Převod finančních prostředků na vyčištění koryta mlýnského náhonu ve Skotnici (úsek provozovna Povodí Odry - mlýn). Smlouva uzavřena v roce 2018, realizace do poloviny března 2019 dle povětrnostních podmínek.</t>
  </si>
  <si>
    <t>Termín dokončení 04/2019.</t>
  </si>
  <si>
    <t>Energetické úspory ZŠ Jičínská</t>
  </si>
  <si>
    <t>Probíhá veřejná zakázka. Dosud čerpáno jen na projekční činnost a vyřízení dotace.</t>
  </si>
  <si>
    <t>Odborné učebny ZŠ Npor. Loma</t>
  </si>
  <si>
    <t>zajištění WIFI školy a konektivity proběhne v r. 2019 + navýšení o cca 6 tis. Kč (vítězný uchazeč neuzavřel smlouvu, musela být uzavřena s druhým v pořadí, jehož nabídka byla vyšší)</t>
  </si>
  <si>
    <t>Zachování a obnova kult. památek</t>
  </si>
  <si>
    <t>Dva žadatelé požádali o přesun na rok 2019 (jeden zcela nesplnil podmínky Programu Dědictví. Dle pravidel Programu regenerace MPR se nevyčerpané fiance převádí do následujícího období.</t>
  </si>
  <si>
    <t>přemístění elektroměrů v budově č.p.54</t>
  </si>
  <si>
    <t>v roce 2018 podepsána smlouva se zhotovitelem, práce pokračují ještě v roce 2019, hrazeno bude v roce 2019</t>
  </si>
  <si>
    <t>v roce 2019 bude hrazena 2. část platby za provedené výběrové řízení na dodavatele tepelné energie</t>
  </si>
  <si>
    <t>Objekt čp. 245 a 247 na ul. Jičínské</t>
  </si>
  <si>
    <t>Projekt je v realizaci, T: 11/2019.</t>
  </si>
  <si>
    <t>Stavební úpravy domu čp. 54 na ul. Jičínská</t>
  </si>
  <si>
    <t>V realizaci jsou dílčí projekty, T: 2019-</t>
  </si>
  <si>
    <t>Veřejné osvětlení</t>
  </si>
  <si>
    <t>Rekonstrukce VO na ulicích Nádražní, ČSA a Frenštátská</t>
  </si>
  <si>
    <t>VO Hájov</t>
  </si>
  <si>
    <t>Územní plánování a projekční práce</t>
  </si>
  <si>
    <t>Převod finančních prostředků na úhradu smluvně zajištěných závazků: 1. cyklotrasa v Příboře (úsek lávka přes řeku Lubinu - náměstí Sigmunda Freuda) - dopracování studie, vyjádření dopraváků; 2. prostranství v okolí budovy č.p. 118 (stavební úřad) a rodného domu S. Freuda - zpracování studie; 3. ul. Lidická (úsek křižovatka u Penny Marketu - kostel sv. Valentina) - zpracování studie včetně geodetického zaměření</t>
  </si>
  <si>
    <t>V realizaci, T: 5/2019.</t>
  </si>
  <si>
    <t>1. změna územního plánu města Příbora</t>
  </si>
  <si>
    <t>Rozpracována PD.</t>
  </si>
  <si>
    <t>Výdaje související s projektem Kotlíková dotace</t>
  </si>
  <si>
    <t>Převod finančních prostředků na úhradu schváleného podílu (podpory) města v projektu Kotlíkové dotace I. a II. etapa</t>
  </si>
  <si>
    <t>Převod finančních prostředků na dokončení rekultivace skládky Skotnice, smlouva uzavřena na konci roku 2016, dokončení poslední etapy rekultivace - biologické části na podzim 2019.</t>
  </si>
  <si>
    <t>Dokončeno, v majetku. Dle požadavku OOSČ se řeší drobné doplnění projektu.</t>
  </si>
  <si>
    <t>OV Prchalov</t>
  </si>
  <si>
    <t>V řešení je objednávka na zastínění. Dodávka i platba je dohodnuta na 1/2019.</t>
  </si>
  <si>
    <t>2. Úvěr ve výši 10 000 000,- Kč  z roku 2010:</t>
  </si>
  <si>
    <t>3. Úvěr ve výši 15 821 402,22 Kč z roku 2012:</t>
  </si>
  <si>
    <t>1. Úvěr ve výši 10 500 000,- Kč  z roku 2008:</t>
  </si>
  <si>
    <t>měsíční splátka 109 375,- Kč</t>
  </si>
  <si>
    <t>počátek splácení 31.1.2009</t>
  </si>
  <si>
    <t>konec splácení 31.12.2016</t>
  </si>
  <si>
    <t>úroková sazba 1M PRIBOR + marže 0,15% p.a.</t>
  </si>
  <si>
    <t>* KB neprovedla k 31.12.2016 poslední splátku úvěru. Splátka byla provedena až v roce 2017.</t>
  </si>
  <si>
    <t>Město splácelo v roce 2018 dva úvěry, a to pod pořadovým číslem 2 a 3.</t>
  </si>
  <si>
    <t>Slezská diakonie - EDEN Nový Jičín, denní stacionář</t>
  </si>
  <si>
    <t>Slezská diakonie - Poradnarané péče MATANA</t>
  </si>
  <si>
    <t>Slezská diakonie - RÚT Nový Jičín, sociální rehabilitace</t>
  </si>
  <si>
    <t>Centrum pro zdravotně postižené Moravskoslezského kraje o.p.s. - Občanská poradna Nový Jičín</t>
  </si>
  <si>
    <t>Centrum pro zdravotně postižené Moravskoslezského kraje o.p.s. - Osobní asistence Novojičínsko</t>
  </si>
  <si>
    <t>Diakonie ČCE - středisko Ostrava - Pečovatelská služba Příbor</t>
  </si>
  <si>
    <t>Charita Frýdek - Místek - Domov se zvláštním režimem</t>
  </si>
  <si>
    <t>Seniorcentrum OASA s.r.o. - Domov pro seniory</t>
  </si>
  <si>
    <t>Středisko sociálních služeb města Kopřivnice, p.o. - Odlehčovací služba</t>
  </si>
  <si>
    <t>Domov Hortenzie, p.o.</t>
  </si>
  <si>
    <t>Domov Příbor, p.o.</t>
  </si>
  <si>
    <t>Charita Ostrava - Domov se zvláštním režimem</t>
  </si>
  <si>
    <t>Renarkon, o.p.s. - Terenní program na Novojičínsku</t>
  </si>
  <si>
    <t>Český svaz včelařů, z.s., základní organizace Příbor</t>
  </si>
  <si>
    <t>KČT Příbor</t>
  </si>
  <si>
    <t>Pro - Bio Svaz ekologických zemědělců, regionální centrum Mor.brána</t>
  </si>
  <si>
    <t>Sdružení hudebníků Příbor</t>
  </si>
  <si>
    <t>Tělovýchovná jednota Příbor</t>
  </si>
  <si>
    <t>Myslivecký spolek Příbor I</t>
  </si>
  <si>
    <t>Myslivecké spolek Příbor - Hájov</t>
  </si>
  <si>
    <t>Spolek hudebníků Příbor</t>
  </si>
  <si>
    <t>Svaz letců Příbor</t>
  </si>
  <si>
    <t>Český rybářský svaz, z.s.,místní organizace Příbor</t>
  </si>
  <si>
    <t>VOŠ, SOŠ, SOU Kopřivnice</t>
  </si>
  <si>
    <t>Záchranná stanice živočichů Příbor</t>
  </si>
  <si>
    <t>Unie Roska Frýdek - Místek</t>
  </si>
  <si>
    <t>Fond pro opuštěné a handicapované děti a mládež</t>
  </si>
  <si>
    <t>Nadační fond Gaudeamus, Cheb</t>
  </si>
  <si>
    <t>Kočky Bohumín</t>
  </si>
  <si>
    <t>Linka bezpečí, Praha - Bohnice</t>
  </si>
  <si>
    <t>Osvětová beseda v Libhošti</t>
  </si>
  <si>
    <t>Čs. Svaz bojovníků za svobodu a jednota čs. obce legionářské</t>
  </si>
  <si>
    <t>Sjednocená organizace nevidomých a slabozrakých</t>
  </si>
  <si>
    <t>Andělé stromu života</t>
  </si>
  <si>
    <t>Diakonie ČCE - středisko v Ostravě</t>
  </si>
  <si>
    <t>Veřejná finanční podpora jedn. oganizacím z různých § - dary, dotace v Kč</t>
  </si>
  <si>
    <t>* Částka 130 039,72 Kč byla poukázána na účet kraje a byla zapracována do RO č. 1 na rok 2019</t>
  </si>
  <si>
    <t>Převody finančních prostředků z rozpočtu 2018 do rozpočtu 2019</t>
  </si>
  <si>
    <t>Veřejná finanční podpora, granty, dary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</si>
</sst>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_K_č"/>
    <numFmt numFmtId="165" formatCode="#,##0\ _K_č"/>
  </numFmts>
  <fonts count="60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8"/>
      <name val="Calibri"/>
      <family val="2"/>
      <charset val="238"/>
    </font>
    <font>
      <b/>
      <i/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</font>
    <font>
      <sz val="12"/>
      <name val="Calibri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9"/>
      <name val="Calibri"/>
      <family val="2"/>
      <charset val="238"/>
    </font>
    <font>
      <b/>
      <i/>
      <sz val="7"/>
      <name val="Calibri"/>
      <family val="2"/>
      <charset val="238"/>
    </font>
    <font>
      <b/>
      <i/>
      <sz val="8"/>
      <color rgb="FF7030A0"/>
      <name val="Calibri"/>
      <family val="2"/>
      <charset val="238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indexed="2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indexed="49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name val="Calibri"/>
      <family val="2"/>
      <charset val="238"/>
    </font>
    <font>
      <b/>
      <i/>
      <sz val="9"/>
      <name val="Calibri"/>
      <family val="2"/>
      <charset val="238"/>
    </font>
    <font>
      <i/>
      <sz val="9"/>
      <name val="Calibri"/>
      <family val="2"/>
      <charset val="238"/>
    </font>
    <font>
      <b/>
      <i/>
      <sz val="8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73"/>
      </patternFill>
    </fill>
    <fill>
      <patternFill patternType="solid">
        <fgColor indexed="9"/>
        <bgColor indexed="73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18" fillId="16" borderId="1" applyNumberFormat="0" applyAlignment="0" applyProtection="0"/>
    <xf numFmtId="0" fontId="7" fillId="0" borderId="2" applyNumberFormat="0" applyFill="0" applyAlignment="0" applyProtection="0"/>
    <xf numFmtId="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17" borderId="6" applyNumberFormat="0" applyAlignment="0" applyProtection="0"/>
    <xf numFmtId="0" fontId="8" fillId="15" borderId="0" applyNumberFormat="0" applyBorder="0" applyAlignment="0" applyProtection="0"/>
    <xf numFmtId="0" fontId="17" fillId="7" borderId="1" applyNumberFormat="0" applyAlignment="0" applyProtection="0"/>
    <xf numFmtId="0" fontId="9" fillId="17" borderId="6" applyNumberFormat="0" applyAlignment="0" applyProtection="0"/>
    <xf numFmtId="0" fontId="15" fillId="0" borderId="7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33" fillId="4" borderId="8" applyNumberFormat="0" applyFont="0" applyAlignment="0" applyProtection="0"/>
    <xf numFmtId="0" fontId="19" fillId="16" borderId="9" applyNumberFormat="0" applyAlignment="0" applyProtection="0"/>
    <xf numFmtId="0" fontId="2" fillId="4" borderId="8" applyNumberFormat="0" applyFont="0" applyAlignment="0" applyProtection="0"/>
    <xf numFmtId="0" fontId="2" fillId="4" borderId="8" applyNumberFormat="0" applyFont="0" applyAlignment="0" applyProtection="0"/>
    <xf numFmtId="0" fontId="15" fillId="0" borderId="7" applyNumberFormat="0" applyFill="0" applyAlignment="0" applyProtection="0"/>
    <xf numFmtId="0" fontId="16" fillId="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17" fillId="7" borderId="1" applyNumberFormat="0" applyAlignment="0" applyProtection="0"/>
    <xf numFmtId="0" fontId="18" fillId="16" borderId="1" applyNumberFormat="0" applyAlignment="0" applyProtection="0"/>
    <xf numFmtId="0" fontId="19" fillId="16" borderId="9" applyNumberFormat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" fillId="0" borderId="0"/>
  </cellStyleXfs>
  <cellXfs count="230">
    <xf numFmtId="0" fontId="0" fillId="0" borderId="0" xfId="0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4" fontId="23" fillId="0" borderId="0" xfId="0" applyNumberFormat="1" applyFont="1" applyAlignment="1">
      <alignment horizontal="center" vertical="center" wrapText="1"/>
    </xf>
    <xf numFmtId="0" fontId="27" fillId="0" borderId="0" xfId="0" applyFont="1"/>
    <xf numFmtId="4" fontId="21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9" fillId="0" borderId="0" xfId="0" applyFont="1"/>
    <xf numFmtId="4" fontId="21" fillId="0" borderId="0" xfId="0" applyNumberFormat="1" applyFont="1"/>
    <xf numFmtId="0" fontId="23" fillId="0" borderId="11" xfId="0" applyFont="1" applyBorder="1"/>
    <xf numFmtId="0" fontId="23" fillId="0" borderId="12" xfId="0" applyFont="1" applyBorder="1"/>
    <xf numFmtId="0" fontId="24" fillId="0" borderId="0" xfId="121" applyFont="1"/>
    <xf numFmtId="0" fontId="21" fillId="0" borderId="0" xfId="121" applyFont="1"/>
    <xf numFmtId="0" fontId="27" fillId="0" borderId="10" xfId="121" applyFont="1" applyBorder="1" applyAlignment="1">
      <alignment horizontal="center" vertical="center" wrapText="1"/>
    </xf>
    <xf numFmtId="0" fontId="21" fillId="0" borderId="0" xfId="120" applyFont="1" applyAlignment="1">
      <alignment horizontal="left"/>
    </xf>
    <xf numFmtId="0" fontId="21" fillId="0" borderId="0" xfId="120" applyFont="1"/>
    <xf numFmtId="0" fontId="25" fillId="0" borderId="0" xfId="120" applyFont="1"/>
    <xf numFmtId="0" fontId="25" fillId="0" borderId="0" xfId="121" applyFont="1"/>
    <xf numFmtId="0" fontId="21" fillId="0" borderId="0" xfId="120" applyFont="1" applyAlignment="1">
      <alignment horizontal="right"/>
    </xf>
    <xf numFmtId="0" fontId="25" fillId="0" borderId="0" xfId="120" applyFont="1" applyAlignment="1">
      <alignment horizontal="left"/>
    </xf>
    <xf numFmtId="0" fontId="27" fillId="0" borderId="0" xfId="120" applyFont="1"/>
    <xf numFmtId="0" fontId="29" fillId="0" borderId="13" xfId="120" applyFont="1" applyBorder="1" applyAlignment="1">
      <alignment horizontal="left"/>
    </xf>
    <xf numFmtId="0" fontId="29" fillId="0" borderId="14" xfId="121" applyFont="1" applyBorder="1"/>
    <xf numFmtId="0" fontId="23" fillId="18" borderId="11" xfId="120" applyFont="1" applyFill="1" applyBorder="1" applyAlignment="1">
      <alignment horizontal="left"/>
    </xf>
    <xf numFmtId="0" fontId="23" fillId="18" borderId="12" xfId="121" applyFont="1" applyFill="1" applyBorder="1"/>
    <xf numFmtId="0" fontId="0" fillId="0" borderId="10" xfId="0" applyBorder="1"/>
    <xf numFmtId="0" fontId="31" fillId="0" borderId="0" xfId="0" applyFont="1"/>
    <xf numFmtId="0" fontId="29" fillId="0" borderId="0" xfId="121" applyFont="1"/>
    <xf numFmtId="4" fontId="2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5" fillId="0" borderId="0" xfId="0" applyFont="1"/>
    <xf numFmtId="0" fontId="25" fillId="0" borderId="10" xfId="0" applyFont="1" applyBorder="1"/>
    <xf numFmtId="0" fontId="26" fillId="0" borderId="0" xfId="0" applyFont="1"/>
    <xf numFmtId="165" fontId="26" fillId="0" borderId="0" xfId="0" applyNumberFormat="1" applyFont="1"/>
    <xf numFmtId="4" fontId="25" fillId="0" borderId="10" xfId="0" applyNumberFormat="1" applyFont="1" applyBorder="1"/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vertical="center" wrapText="1"/>
    </xf>
    <xf numFmtId="4" fontId="26" fillId="0" borderId="0" xfId="0" applyNumberFormat="1" applyFont="1"/>
    <xf numFmtId="8" fontId="28" fillId="0" borderId="15" xfId="121" applyNumberFormat="1" applyFont="1" applyBorder="1"/>
    <xf numFmtId="0" fontId="29" fillId="0" borderId="15" xfId="121" applyFont="1" applyBorder="1"/>
    <xf numFmtId="0" fontId="27" fillId="0" borderId="0" xfId="121" applyFont="1" applyAlignment="1">
      <alignment horizontal="right"/>
    </xf>
    <xf numFmtId="4" fontId="25" fillId="0" borderId="10" xfId="0" applyNumberFormat="1" applyFont="1" applyBorder="1" applyAlignment="1">
      <alignment horizontal="right"/>
    </xf>
    <xf numFmtId="4" fontId="26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4" fontId="21" fillId="0" borderId="0" xfId="0" applyNumberFormat="1" applyFont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21" fillId="0" borderId="0" xfId="0" applyFont="1" applyAlignment="1">
      <alignment horizontal="right" vertical="center" wrapText="1"/>
    </xf>
    <xf numFmtId="0" fontId="27" fillId="0" borderId="0" xfId="121" applyFont="1" applyAlignment="1">
      <alignment horizontal="center" vertical="center" wrapText="1"/>
    </xf>
    <xf numFmtId="0" fontId="29" fillId="0" borderId="0" xfId="121" applyFont="1" applyAlignment="1">
      <alignment horizontal="center" vertical="center" wrapText="1"/>
    </xf>
    <xf numFmtId="4" fontId="25" fillId="0" borderId="10" xfId="121" applyNumberFormat="1" applyFont="1" applyBorder="1" applyAlignment="1">
      <alignment horizontal="center" vertical="center" wrapText="1"/>
    </xf>
    <xf numFmtId="4" fontId="25" fillId="0" borderId="10" xfId="122" applyNumberFormat="1" applyFont="1" applyBorder="1" applyAlignment="1">
      <alignment horizontal="right" vertical="center" wrapText="1"/>
    </xf>
    <xf numFmtId="0" fontId="22" fillId="0" borderId="0" xfId="121" applyFont="1"/>
    <xf numFmtId="0" fontId="29" fillId="0" borderId="18" xfId="120" applyFont="1" applyBorder="1" applyAlignment="1">
      <alignment horizontal="left"/>
    </xf>
    <xf numFmtId="0" fontId="29" fillId="0" borderId="11" xfId="120" applyFont="1" applyBorder="1" applyAlignment="1">
      <alignment horizontal="left"/>
    </xf>
    <xf numFmtId="0" fontId="29" fillId="0" borderId="12" xfId="121" applyFont="1" applyBorder="1"/>
    <xf numFmtId="0" fontId="26" fillId="0" borderId="0" xfId="121" applyFont="1"/>
    <xf numFmtId="0" fontId="29" fillId="0" borderId="10" xfId="120" applyFont="1" applyBorder="1" applyAlignment="1">
      <alignment horizontal="center"/>
    </xf>
    <xf numFmtId="4" fontId="21" fillId="0" borderId="10" xfId="122" applyNumberFormat="1" applyFont="1" applyBorder="1"/>
    <xf numFmtId="4" fontId="23" fillId="18" borderId="10" xfId="121" applyNumberFormat="1" applyFont="1" applyFill="1" applyBorder="1"/>
    <xf numFmtId="4" fontId="25" fillId="0" borderId="10" xfId="122" applyNumberFormat="1" applyFont="1" applyBorder="1" applyAlignment="1">
      <alignment horizontal="center" vertical="center" wrapText="1"/>
    </xf>
    <xf numFmtId="0" fontId="38" fillId="0" borderId="0" xfId="0" applyFont="1"/>
    <xf numFmtId="0" fontId="26" fillId="19" borderId="0" xfId="0" applyFont="1" applyFill="1" applyAlignment="1">
      <alignment wrapText="1"/>
    </xf>
    <xf numFmtId="4" fontId="26" fillId="19" borderId="0" xfId="0" applyNumberFormat="1" applyFont="1" applyFill="1" applyAlignment="1">
      <alignment horizontal="right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5" fillId="0" borderId="0" xfId="0" applyFont="1"/>
    <xf numFmtId="164" fontId="39" fillId="0" borderId="16" xfId="0" applyNumberFormat="1" applyFont="1" applyBorder="1" applyAlignment="1">
      <alignment horizontal="center" vertical="center"/>
    </xf>
    <xf numFmtId="164" fontId="39" fillId="0" borderId="17" xfId="0" applyNumberFormat="1" applyFont="1" applyBorder="1" applyAlignment="1">
      <alignment horizontal="center" vertical="center"/>
    </xf>
    <xf numFmtId="164" fontId="39" fillId="0" borderId="17" xfId="0" applyNumberFormat="1" applyFont="1" applyBorder="1" applyAlignment="1">
      <alignment horizontal="center" vertical="center" wrapText="1"/>
    </xf>
    <xf numFmtId="4" fontId="39" fillId="0" borderId="17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vertical="center" wrapText="1"/>
    </xf>
    <xf numFmtId="0" fontId="47" fillId="0" borderId="0" xfId="0" applyFont="1"/>
    <xf numFmtId="164" fontId="39" fillId="0" borderId="19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164" fontId="39" fillId="0" borderId="0" xfId="0" applyNumberFormat="1" applyFont="1"/>
    <xf numFmtId="0" fontId="48" fillId="0" borderId="0" xfId="0" applyFont="1"/>
    <xf numFmtId="0" fontId="41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164" fontId="49" fillId="0" borderId="0" xfId="0" applyNumberFormat="1" applyFont="1" applyAlignment="1">
      <alignment horizontal="center" vertical="center" wrapText="1"/>
    </xf>
    <xf numFmtId="164" fontId="41" fillId="0" borderId="0" xfId="0" applyNumberFormat="1" applyFont="1" applyAlignment="1">
      <alignment horizontal="center" vertical="center" wrapText="1"/>
    </xf>
    <xf numFmtId="14" fontId="41" fillId="0" borderId="0" xfId="0" applyNumberFormat="1" applyFont="1" applyAlignment="1">
      <alignment horizontal="center" wrapText="1"/>
    </xf>
    <xf numFmtId="4" fontId="39" fillId="0" borderId="0" xfId="0" applyNumberFormat="1" applyFont="1" applyAlignment="1">
      <alignment horizontal="left" vertical="center"/>
    </xf>
    <xf numFmtId="4" fontId="41" fillId="0" borderId="0" xfId="0" applyNumberFormat="1" applyFont="1" applyAlignment="1">
      <alignment horizontal="center" vertical="center" wrapText="1"/>
    </xf>
    <xf numFmtId="4" fontId="50" fillId="0" borderId="0" xfId="0" applyNumberFormat="1" applyFont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4" fontId="39" fillId="0" borderId="0" xfId="0" applyNumberFormat="1" applyFont="1" applyAlignment="1">
      <alignment horizontal="right" wrapText="1"/>
    </xf>
    <xf numFmtId="4" fontId="39" fillId="0" borderId="0" xfId="0" applyNumberFormat="1" applyFont="1" applyAlignment="1">
      <alignment horizontal="center" vertical="center" wrapText="1"/>
    </xf>
    <xf numFmtId="4" fontId="51" fillId="0" borderId="0" xfId="0" applyNumberFormat="1" applyFont="1" applyAlignment="1">
      <alignment horizontal="center" vertical="center" wrapText="1"/>
    </xf>
    <xf numFmtId="164" fontId="51" fillId="0" borderId="0" xfId="0" applyNumberFormat="1" applyFont="1" applyAlignment="1">
      <alignment horizontal="center" vertical="center" wrapText="1"/>
    </xf>
    <xf numFmtId="4" fontId="48" fillId="0" borderId="0" xfId="0" applyNumberFormat="1" applyFont="1"/>
    <xf numFmtId="9" fontId="39" fillId="0" borderId="0" xfId="0" applyNumberFormat="1" applyFont="1"/>
    <xf numFmtId="0" fontId="43" fillId="0" borderId="0" xfId="0" applyFont="1"/>
    <xf numFmtId="0" fontId="39" fillId="0" borderId="2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53" fillId="0" borderId="0" xfId="0" applyFont="1"/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3" fontId="48" fillId="0" borderId="25" xfId="0" applyNumberFormat="1" applyFont="1" applyBorder="1" applyAlignment="1">
      <alignment horizontal="center" vertical="center" wrapText="1"/>
    </xf>
    <xf numFmtId="3" fontId="48" fillId="0" borderId="26" xfId="0" applyNumberFormat="1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48" fillId="0" borderId="20" xfId="0" applyNumberFormat="1" applyFont="1" applyBorder="1" applyAlignment="1">
      <alignment horizontal="center" vertical="center" wrapText="1"/>
    </xf>
    <xf numFmtId="0" fontId="29" fillId="0" borderId="11" xfId="120" applyFont="1" applyBorder="1" applyAlignment="1">
      <alignment horizontal="center"/>
    </xf>
    <xf numFmtId="4" fontId="21" fillId="0" borderId="10" xfId="121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" fontId="42" fillId="0" borderId="0" xfId="100" applyFont="1"/>
    <xf numFmtId="0" fontId="54" fillId="0" borderId="0" xfId="0" applyFont="1"/>
    <xf numFmtId="0" fontId="44" fillId="0" borderId="0" xfId="0" applyFont="1" applyAlignment="1">
      <alignment horizontal="center"/>
    </xf>
    <xf numFmtId="0" fontId="55" fillId="0" borderId="0" xfId="0" applyFont="1"/>
    <xf numFmtId="0" fontId="39" fillId="0" borderId="10" xfId="0" applyFont="1" applyBorder="1" applyAlignment="1">
      <alignment horizontal="center"/>
    </xf>
    <xf numFmtId="4" fontId="41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56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3" fillId="20" borderId="10" xfId="0" applyFont="1" applyFill="1" applyBorder="1" applyAlignment="1">
      <alignment horizontal="center" vertical="center" wrapText="1"/>
    </xf>
    <xf numFmtId="0" fontId="36" fillId="21" borderId="10" xfId="0" applyFont="1" applyFill="1" applyBorder="1" applyAlignment="1">
      <alignment horizontal="center" vertical="center" wrapText="1"/>
    </xf>
    <xf numFmtId="0" fontId="36" fillId="21" borderId="10" xfId="0" applyFont="1" applyFill="1" applyBorder="1" applyAlignment="1">
      <alignment horizontal="left" vertical="center" wrapText="1"/>
    </xf>
    <xf numFmtId="4" fontId="36" fillId="21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57" fillId="21" borderId="10" xfId="0" applyFont="1" applyFill="1" applyBorder="1" applyAlignment="1">
      <alignment horizontal="left" vertical="center" wrapText="1"/>
    </xf>
    <xf numFmtId="0" fontId="56" fillId="0" borderId="0" xfId="0" applyFont="1"/>
    <xf numFmtId="0" fontId="36" fillId="22" borderId="10" xfId="0" applyFont="1" applyFill="1" applyBorder="1" applyAlignment="1">
      <alignment horizontal="left" vertical="center" wrapText="1"/>
    </xf>
    <xf numFmtId="0" fontId="56" fillId="21" borderId="10" xfId="0" applyFont="1" applyFill="1" applyBorder="1" applyAlignment="1">
      <alignment horizontal="left" vertical="center" wrapText="1"/>
    </xf>
    <xf numFmtId="4" fontId="56" fillId="21" borderId="10" xfId="0" applyNumberFormat="1" applyFont="1" applyFill="1" applyBorder="1" applyAlignment="1">
      <alignment horizontal="center" vertical="center" wrapText="1"/>
    </xf>
    <xf numFmtId="0" fontId="56" fillId="23" borderId="10" xfId="0" applyFont="1" applyFill="1" applyBorder="1" applyAlignment="1">
      <alignment horizontal="left" vertical="center" wrapText="1"/>
    </xf>
    <xf numFmtId="0" fontId="56" fillId="21" borderId="10" xfId="0" applyFont="1" applyFill="1" applyBorder="1" applyAlignment="1">
      <alignment horizontal="center" vertical="center" wrapText="1"/>
    </xf>
    <xf numFmtId="0" fontId="58" fillId="21" borderId="10" xfId="0" applyFont="1" applyFill="1" applyBorder="1" applyAlignment="1">
      <alignment horizontal="left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left" vertical="center" wrapText="1"/>
    </xf>
    <xf numFmtId="4" fontId="56" fillId="0" borderId="31" xfId="0" applyNumberFormat="1" applyFont="1" applyBorder="1" applyAlignment="1">
      <alignment horizontal="center" vertical="center" wrapText="1"/>
    </xf>
    <xf numFmtId="0" fontId="56" fillId="20" borderId="10" xfId="0" applyFont="1" applyFill="1" applyBorder="1" applyAlignment="1">
      <alignment horizontal="center" wrapText="1"/>
    </xf>
    <xf numFmtId="0" fontId="36" fillId="20" borderId="10" xfId="0" applyFont="1" applyFill="1" applyBorder="1" applyAlignment="1">
      <alignment wrapText="1"/>
    </xf>
    <xf numFmtId="0" fontId="56" fillId="20" borderId="10" xfId="0" applyFont="1" applyFill="1" applyBorder="1" applyAlignment="1">
      <alignment wrapText="1"/>
    </xf>
    <xf numFmtId="4" fontId="23" fillId="20" borderId="10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center" wrapText="1"/>
    </xf>
    <xf numFmtId="4" fontId="56" fillId="0" borderId="0" xfId="0" applyNumberFormat="1" applyFont="1" applyAlignment="1">
      <alignment wrapText="1"/>
    </xf>
    <xf numFmtId="4" fontId="58" fillId="0" borderId="0" xfId="0" applyNumberFormat="1" applyFont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4" fontId="23" fillId="2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 wrapText="1"/>
    </xf>
    <xf numFmtId="0" fontId="41" fillId="20" borderId="10" xfId="0" applyFont="1" applyFill="1" applyBorder="1" applyAlignment="1">
      <alignment horizontal="center" vertical="center" wrapText="1"/>
    </xf>
    <xf numFmtId="164" fontId="41" fillId="20" borderId="10" xfId="0" applyNumberFormat="1" applyFont="1" applyFill="1" applyBorder="1" applyAlignment="1">
      <alignment horizontal="center" vertical="center" wrapText="1"/>
    </xf>
    <xf numFmtId="4" fontId="41" fillId="20" borderId="10" xfId="0" applyNumberFormat="1" applyFont="1" applyFill="1" applyBorder="1" applyAlignment="1">
      <alignment horizontal="center" vertical="center" wrapText="1"/>
    </xf>
    <xf numFmtId="10" fontId="41" fillId="20" borderId="10" xfId="0" applyNumberFormat="1" applyFont="1" applyFill="1" applyBorder="1" applyAlignment="1">
      <alignment horizontal="center" vertical="center" wrapText="1"/>
    </xf>
    <xf numFmtId="4" fontId="21" fillId="20" borderId="10" xfId="0" applyNumberFormat="1" applyFont="1" applyFill="1" applyBorder="1" applyAlignment="1">
      <alignment horizontal="center" vertical="center" wrapText="1"/>
    </xf>
    <xf numFmtId="0" fontId="39" fillId="24" borderId="22" xfId="0" applyFont="1" applyFill="1" applyBorder="1" applyAlignment="1">
      <alignment horizontal="center" vertical="center" wrapText="1"/>
    </xf>
    <xf numFmtId="0" fontId="39" fillId="24" borderId="23" xfId="0" applyFont="1" applyFill="1" applyBorder="1" applyAlignment="1">
      <alignment horizontal="center" vertical="center" wrapText="1"/>
    </xf>
    <xf numFmtId="0" fontId="48" fillId="24" borderId="25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59" fillId="0" borderId="0" xfId="147" applyFont="1"/>
    <xf numFmtId="0" fontId="41" fillId="2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9" xfId="0" applyBorder="1"/>
    <xf numFmtId="0" fontId="52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30" xfId="0" applyFont="1" applyBorder="1"/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vertical="top" wrapText="1"/>
    </xf>
    <xf numFmtId="0" fontId="41" fillId="0" borderId="21" xfId="0" applyFont="1" applyBorder="1" applyAlignment="1">
      <alignment horizontal="right" vertical="center"/>
    </xf>
    <xf numFmtId="0" fontId="39" fillId="0" borderId="21" xfId="0" applyFont="1" applyBorder="1"/>
    <xf numFmtId="0" fontId="39" fillId="0" borderId="0" xfId="0" applyFont="1" applyAlignment="1">
      <alignment wrapText="1"/>
    </xf>
    <xf numFmtId="0" fontId="39" fillId="0" borderId="0" xfId="0" applyFont="1"/>
    <xf numFmtId="0" fontId="48" fillId="0" borderId="0" xfId="0" applyFont="1" applyAlignment="1">
      <alignment horizontal="left" vertical="top"/>
    </xf>
    <xf numFmtId="0" fontId="29" fillId="0" borderId="11" xfId="121" applyFont="1" applyBorder="1" applyAlignment="1">
      <alignment horizontal="center"/>
    </xf>
    <xf numFmtId="0" fontId="29" fillId="0" borderId="12" xfId="121" applyFont="1" applyBorder="1" applyAlignment="1">
      <alignment horizontal="center"/>
    </xf>
    <xf numFmtId="0" fontId="29" fillId="0" borderId="19" xfId="121" applyFont="1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right" vertical="center" wrapText="1"/>
    </xf>
    <xf numFmtId="0" fontId="26" fillId="24" borderId="10" xfId="0" applyFont="1" applyFill="1" applyBorder="1" applyAlignment="1">
      <alignment horizontal="right"/>
    </xf>
    <xf numFmtId="0" fontId="26" fillId="24" borderId="10" xfId="0" applyFont="1" applyFill="1" applyBorder="1" applyAlignment="1">
      <alignment wrapText="1"/>
    </xf>
    <xf numFmtId="4" fontId="26" fillId="24" borderId="10" xfId="0" applyNumberFormat="1" applyFont="1" applyFill="1" applyBorder="1" applyAlignment="1">
      <alignment horizontal="right"/>
    </xf>
    <xf numFmtId="0" fontId="26" fillId="24" borderId="10" xfId="0" applyFont="1" applyFill="1" applyBorder="1" applyAlignment="1">
      <alignment horizontal="left" vertical="center" wrapText="1"/>
    </xf>
    <xf numFmtId="0" fontId="26" fillId="20" borderId="10" xfId="0" applyFont="1" applyFill="1" applyBorder="1"/>
    <xf numFmtId="4" fontId="26" fillId="20" borderId="10" xfId="0" applyNumberFormat="1" applyFont="1" applyFill="1" applyBorder="1" applyAlignment="1">
      <alignment horizontal="right"/>
    </xf>
    <xf numFmtId="4" fontId="26" fillId="20" borderId="10" xfId="0" applyNumberFormat="1" applyFont="1" applyFill="1" applyBorder="1"/>
    <xf numFmtId="0" fontId="26" fillId="20" borderId="10" xfId="0" applyFont="1" applyFill="1" applyBorder="1" applyAlignment="1">
      <alignment wrapText="1"/>
    </xf>
    <xf numFmtId="0" fontId="28" fillId="20" borderId="10" xfId="0" applyFont="1" applyFill="1" applyBorder="1" applyAlignment="1">
      <alignment horizontal="center" vertical="center" wrapText="1"/>
    </xf>
    <xf numFmtId="4" fontId="28" fillId="20" borderId="10" xfId="0" applyNumberFormat="1" applyFont="1" applyFill="1" applyBorder="1" applyAlignment="1">
      <alignment horizontal="center" vertical="center" wrapText="1"/>
    </xf>
    <xf numFmtId="4" fontId="30" fillId="20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/>
    <xf numFmtId="4" fontId="26" fillId="20" borderId="10" xfId="0" applyNumberFormat="1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/>
    </xf>
    <xf numFmtId="0" fontId="39" fillId="24" borderId="10" xfId="0" applyFont="1" applyFill="1" applyBorder="1" applyAlignment="1">
      <alignment horizontal="center"/>
    </xf>
    <xf numFmtId="0" fontId="41" fillId="20" borderId="10" xfId="0" applyFont="1" applyFill="1" applyBorder="1" applyAlignment="1">
      <alignment horizontal="center"/>
    </xf>
    <xf numFmtId="4" fontId="46" fillId="20" borderId="10" xfId="0" applyNumberFormat="1" applyFont="1" applyFill="1" applyBorder="1" applyAlignment="1">
      <alignment horizontal="center"/>
    </xf>
    <xf numFmtId="0" fontId="37" fillId="24" borderId="10" xfId="121" applyFont="1" applyFill="1" applyBorder="1" applyAlignment="1">
      <alignment horizontal="center" vertical="center" wrapText="1"/>
    </xf>
    <xf numFmtId="0" fontId="29" fillId="24" borderId="10" xfId="121" applyFont="1" applyFill="1" applyBorder="1" applyAlignment="1">
      <alignment horizontal="center" vertical="center" wrapText="1"/>
    </xf>
    <xf numFmtId="0" fontId="28" fillId="24" borderId="17" xfId="121" applyFont="1" applyFill="1" applyBorder="1" applyAlignment="1">
      <alignment horizontal="center" vertical="center" wrapText="1"/>
    </xf>
    <xf numFmtId="0" fontId="28" fillId="24" borderId="10" xfId="121" applyFont="1" applyFill="1" applyBorder="1" applyAlignment="1">
      <alignment horizontal="center" vertical="center" wrapText="1"/>
    </xf>
    <xf numFmtId="0" fontId="48" fillId="20" borderId="28" xfId="0" applyFont="1" applyFill="1" applyBorder="1" applyAlignment="1">
      <alignment horizontal="center" vertical="center" wrapText="1"/>
    </xf>
    <xf numFmtId="0" fontId="48" fillId="20" borderId="23" xfId="0" applyFont="1" applyFill="1" applyBorder="1" applyAlignment="1">
      <alignment horizontal="center" vertical="center" wrapText="1"/>
    </xf>
    <xf numFmtId="0" fontId="48" fillId="20" borderId="29" xfId="0" applyFont="1" applyFill="1" applyBorder="1" applyAlignment="1">
      <alignment horizontal="center" vertical="center" wrapText="1"/>
    </xf>
    <xf numFmtId="4" fontId="48" fillId="20" borderId="29" xfId="0" applyNumberFormat="1" applyFont="1" applyFill="1" applyBorder="1" applyAlignment="1">
      <alignment horizontal="center" vertical="center" wrapText="1"/>
    </xf>
    <xf numFmtId="4" fontId="48" fillId="20" borderId="22" xfId="0" applyNumberFormat="1" applyFont="1" applyFill="1" applyBorder="1" applyAlignment="1">
      <alignment horizontal="center" vertical="center" wrapText="1"/>
    </xf>
  </cellXfs>
  <cellStyles count="148">
    <cellStyle name="20 % – Zvýraznění 1" xfId="1" xr:uid="{00000000-0005-0000-0000-000000000000}"/>
    <cellStyle name="20 % – Zvýraznění 2" xfId="2" xr:uid="{00000000-0005-0000-0000-000001000000}"/>
    <cellStyle name="20 % – Zvýraznění 3" xfId="3" xr:uid="{00000000-0005-0000-0000-000002000000}"/>
    <cellStyle name="20 % – Zvýraznění 4" xfId="4" xr:uid="{00000000-0005-0000-0000-000003000000}"/>
    <cellStyle name="20 % – Zvýraznění 5" xfId="5" xr:uid="{00000000-0005-0000-0000-000004000000}"/>
    <cellStyle name="20 % – Zvýraznění 6" xfId="6" xr:uid="{00000000-0005-0000-0000-000005000000}"/>
    <cellStyle name="20 % – Zvýraznění1" xfId="7" xr:uid="{00000000-0005-0000-0000-000006000000}"/>
    <cellStyle name="20 % – Zvýraznění1 2" xfId="8" xr:uid="{00000000-0005-0000-0000-000007000000}"/>
    <cellStyle name="20 % – Zvýraznění2" xfId="9" xr:uid="{00000000-0005-0000-0000-000008000000}"/>
    <cellStyle name="20 % – Zvýraznění2 2" xfId="10" xr:uid="{00000000-0005-0000-0000-000009000000}"/>
    <cellStyle name="20 % – Zvýraznění3" xfId="11" xr:uid="{00000000-0005-0000-0000-00000A000000}"/>
    <cellStyle name="20 % – Zvýraznění3 2" xfId="12" xr:uid="{00000000-0005-0000-0000-00000B000000}"/>
    <cellStyle name="20 % – Zvýraznění4" xfId="13" xr:uid="{00000000-0005-0000-0000-00000C000000}"/>
    <cellStyle name="20 % – Zvýraznění4 2" xfId="14" xr:uid="{00000000-0005-0000-0000-00000D000000}"/>
    <cellStyle name="20 % – Zvýraznění5" xfId="15" xr:uid="{00000000-0005-0000-0000-00000E000000}"/>
    <cellStyle name="20 % – Zvýraznění5 2" xfId="16" xr:uid="{00000000-0005-0000-0000-00000F000000}"/>
    <cellStyle name="20 % – Zvýraznění6" xfId="17" xr:uid="{00000000-0005-0000-0000-000010000000}"/>
    <cellStyle name="20 % – Zvýraznění6 2" xfId="18" xr:uid="{00000000-0005-0000-0000-000011000000}"/>
    <cellStyle name="20% - Accent1" xfId="19" xr:uid="{00000000-0005-0000-0000-000012000000}"/>
    <cellStyle name="20% - Accent1 2" xfId="20" xr:uid="{00000000-0005-0000-0000-000013000000}"/>
    <cellStyle name="20% - Accent1_komentář - příjmy" xfId="21" xr:uid="{00000000-0005-0000-0000-000014000000}"/>
    <cellStyle name="20% - Accent2" xfId="22" xr:uid="{00000000-0005-0000-0000-000015000000}"/>
    <cellStyle name="20% - Accent2 2" xfId="23" xr:uid="{00000000-0005-0000-0000-000016000000}"/>
    <cellStyle name="20% - Accent2_komentář - příjmy" xfId="24" xr:uid="{00000000-0005-0000-0000-000017000000}"/>
    <cellStyle name="20% - Accent3" xfId="25" xr:uid="{00000000-0005-0000-0000-000018000000}"/>
    <cellStyle name="20% - Accent3 2" xfId="26" xr:uid="{00000000-0005-0000-0000-000019000000}"/>
    <cellStyle name="20% - Accent3_komentář - příjmy" xfId="27" xr:uid="{00000000-0005-0000-0000-00001A000000}"/>
    <cellStyle name="20% - Accent4" xfId="28" xr:uid="{00000000-0005-0000-0000-00001B000000}"/>
    <cellStyle name="20% - Accent4 2" xfId="29" xr:uid="{00000000-0005-0000-0000-00001C000000}"/>
    <cellStyle name="20% - Accent4_komentář - příjmy" xfId="30" xr:uid="{00000000-0005-0000-0000-00001D000000}"/>
    <cellStyle name="20% - Accent5" xfId="31" xr:uid="{00000000-0005-0000-0000-00001E000000}"/>
    <cellStyle name="20% - Accent5 2" xfId="32" xr:uid="{00000000-0005-0000-0000-00001F000000}"/>
    <cellStyle name="20% - Accent5_komentář - příjmy" xfId="33" xr:uid="{00000000-0005-0000-0000-000020000000}"/>
    <cellStyle name="20% - Accent6" xfId="34" xr:uid="{00000000-0005-0000-0000-000021000000}"/>
    <cellStyle name="20% - Accent6 2" xfId="35" xr:uid="{00000000-0005-0000-0000-000022000000}"/>
    <cellStyle name="20% - Accent6_komentář - příjmy" xfId="36" xr:uid="{00000000-0005-0000-0000-000023000000}"/>
    <cellStyle name="40 % – Zvýraznění 1" xfId="37" xr:uid="{00000000-0005-0000-0000-000024000000}"/>
    <cellStyle name="40 % – Zvýraznění 2" xfId="38" xr:uid="{00000000-0005-0000-0000-000025000000}"/>
    <cellStyle name="40 % – Zvýraznění 3" xfId="39" xr:uid="{00000000-0005-0000-0000-000026000000}"/>
    <cellStyle name="40 % – Zvýraznění 4" xfId="40" xr:uid="{00000000-0005-0000-0000-000027000000}"/>
    <cellStyle name="40 % – Zvýraznění 5" xfId="41" xr:uid="{00000000-0005-0000-0000-000028000000}"/>
    <cellStyle name="40 % – Zvýraznění 6" xfId="42" xr:uid="{00000000-0005-0000-0000-000029000000}"/>
    <cellStyle name="40 % – Zvýraznění1" xfId="43" xr:uid="{00000000-0005-0000-0000-00002A000000}"/>
    <cellStyle name="40 % – Zvýraznění1 2" xfId="44" xr:uid="{00000000-0005-0000-0000-00002B000000}"/>
    <cellStyle name="40 % – Zvýraznění2" xfId="45" xr:uid="{00000000-0005-0000-0000-00002C000000}"/>
    <cellStyle name="40 % – Zvýraznění2 2" xfId="46" xr:uid="{00000000-0005-0000-0000-00002D000000}"/>
    <cellStyle name="40 % – Zvýraznění3" xfId="47" xr:uid="{00000000-0005-0000-0000-00002E000000}"/>
    <cellStyle name="40 % – Zvýraznění3 2" xfId="48" xr:uid="{00000000-0005-0000-0000-00002F000000}"/>
    <cellStyle name="40 % – Zvýraznění4" xfId="49" xr:uid="{00000000-0005-0000-0000-000030000000}"/>
    <cellStyle name="40 % – Zvýraznění4 2" xfId="50" xr:uid="{00000000-0005-0000-0000-000031000000}"/>
    <cellStyle name="40 % – Zvýraznění5" xfId="51" xr:uid="{00000000-0005-0000-0000-000032000000}"/>
    <cellStyle name="40 % – Zvýraznění5 2" xfId="52" xr:uid="{00000000-0005-0000-0000-000033000000}"/>
    <cellStyle name="40 % – Zvýraznění6" xfId="53" xr:uid="{00000000-0005-0000-0000-000034000000}"/>
    <cellStyle name="40 % – Zvýraznění6 2" xfId="54" xr:uid="{00000000-0005-0000-0000-000035000000}"/>
    <cellStyle name="40% - Accent1" xfId="55" xr:uid="{00000000-0005-0000-0000-000036000000}"/>
    <cellStyle name="40% - Accent1 2" xfId="56" xr:uid="{00000000-0005-0000-0000-000037000000}"/>
    <cellStyle name="40% - Accent1_komentář - příjmy" xfId="57" xr:uid="{00000000-0005-0000-0000-000038000000}"/>
    <cellStyle name="40% - Accent2" xfId="58" xr:uid="{00000000-0005-0000-0000-000039000000}"/>
    <cellStyle name="40% - Accent2 2" xfId="59" xr:uid="{00000000-0005-0000-0000-00003A000000}"/>
    <cellStyle name="40% - Accent2_komentář - příjmy" xfId="60" xr:uid="{00000000-0005-0000-0000-00003B000000}"/>
    <cellStyle name="40% - Accent3" xfId="61" xr:uid="{00000000-0005-0000-0000-00003C000000}"/>
    <cellStyle name="40% - Accent3 2" xfId="62" xr:uid="{00000000-0005-0000-0000-00003D000000}"/>
    <cellStyle name="40% - Accent3_komentář - příjmy" xfId="63" xr:uid="{00000000-0005-0000-0000-00003E000000}"/>
    <cellStyle name="40% - Accent4" xfId="64" xr:uid="{00000000-0005-0000-0000-00003F000000}"/>
    <cellStyle name="40% - Accent4 2" xfId="65" xr:uid="{00000000-0005-0000-0000-000040000000}"/>
    <cellStyle name="40% - Accent4_komentář - příjmy" xfId="66" xr:uid="{00000000-0005-0000-0000-000041000000}"/>
    <cellStyle name="40% - Accent5" xfId="67" xr:uid="{00000000-0005-0000-0000-000042000000}"/>
    <cellStyle name="40% - Accent5 2" xfId="68" xr:uid="{00000000-0005-0000-0000-000043000000}"/>
    <cellStyle name="40% - Accent5_komentář - příjmy" xfId="69" xr:uid="{00000000-0005-0000-0000-000044000000}"/>
    <cellStyle name="40% - Accent6" xfId="70" xr:uid="{00000000-0005-0000-0000-000045000000}"/>
    <cellStyle name="40% - Accent6 2" xfId="71" xr:uid="{00000000-0005-0000-0000-000046000000}"/>
    <cellStyle name="40% - Accent6_komentář - příjmy" xfId="72" xr:uid="{00000000-0005-0000-0000-000047000000}"/>
    <cellStyle name="60 % – Zvýraznění 1" xfId="73" xr:uid="{00000000-0005-0000-0000-000048000000}"/>
    <cellStyle name="60 % – Zvýraznění 2" xfId="74" xr:uid="{00000000-0005-0000-0000-000049000000}"/>
    <cellStyle name="60 % – Zvýraznění 3" xfId="75" xr:uid="{00000000-0005-0000-0000-00004A000000}"/>
    <cellStyle name="60 % – Zvýraznění 4" xfId="76" xr:uid="{00000000-0005-0000-0000-00004B000000}"/>
    <cellStyle name="60 % – Zvýraznění 5" xfId="77" xr:uid="{00000000-0005-0000-0000-00004C000000}"/>
    <cellStyle name="60 % – Zvýraznění 6" xfId="78" xr:uid="{00000000-0005-0000-0000-00004D000000}"/>
    <cellStyle name="60 % – Zvýraznění1" xfId="79" xr:uid="{00000000-0005-0000-0000-00004E000000}"/>
    <cellStyle name="60 % – Zvýraznění2" xfId="80" xr:uid="{00000000-0005-0000-0000-00004F000000}"/>
    <cellStyle name="60 % – Zvýraznění3" xfId="81" xr:uid="{00000000-0005-0000-0000-000050000000}"/>
    <cellStyle name="60 % – Zvýraznění4" xfId="82" xr:uid="{00000000-0005-0000-0000-000051000000}"/>
    <cellStyle name="60 % – Zvýraznění5" xfId="83" xr:uid="{00000000-0005-0000-0000-000052000000}"/>
    <cellStyle name="60 % – Zvýraznění6" xfId="84" xr:uid="{00000000-0005-0000-0000-000053000000}"/>
    <cellStyle name="60% - Accent1" xfId="85" xr:uid="{00000000-0005-0000-0000-000054000000}"/>
    <cellStyle name="60% - Accent2" xfId="86" xr:uid="{00000000-0005-0000-0000-000055000000}"/>
    <cellStyle name="60% - Accent3" xfId="87" xr:uid="{00000000-0005-0000-0000-000056000000}"/>
    <cellStyle name="60% - Accent4" xfId="88" xr:uid="{00000000-0005-0000-0000-000057000000}"/>
    <cellStyle name="60% - Accent5" xfId="89" xr:uid="{00000000-0005-0000-0000-000058000000}"/>
    <cellStyle name="60% - Accent6" xfId="90" xr:uid="{00000000-0005-0000-0000-000059000000}"/>
    <cellStyle name="Accent1" xfId="91" xr:uid="{00000000-0005-0000-0000-00005A000000}"/>
    <cellStyle name="Accent2" xfId="92" xr:uid="{00000000-0005-0000-0000-00005B000000}"/>
    <cellStyle name="Accent3" xfId="93" xr:uid="{00000000-0005-0000-0000-00005C000000}"/>
    <cellStyle name="Accent4" xfId="94" xr:uid="{00000000-0005-0000-0000-00005D000000}"/>
    <cellStyle name="Accent5" xfId="95" xr:uid="{00000000-0005-0000-0000-00005E000000}"/>
    <cellStyle name="Accent6" xfId="96" xr:uid="{00000000-0005-0000-0000-00005F000000}"/>
    <cellStyle name="Bad" xfId="97" xr:uid="{00000000-0005-0000-0000-000060000000}"/>
    <cellStyle name="Calculation" xfId="98" xr:uid="{00000000-0005-0000-0000-000061000000}"/>
    <cellStyle name="Celkem" xfId="99" builtinId="25" customBuiltin="1"/>
    <cellStyle name="čárky_List1" xfId="100" xr:uid="{00000000-0005-0000-0000-000063000000}"/>
    <cellStyle name="Explanatory Text" xfId="101" xr:uid="{00000000-0005-0000-0000-000064000000}"/>
    <cellStyle name="Good" xfId="102" xr:uid="{00000000-0005-0000-0000-000065000000}"/>
    <cellStyle name="Heading 1" xfId="103" xr:uid="{00000000-0005-0000-0000-000066000000}"/>
    <cellStyle name="Heading 2" xfId="104" xr:uid="{00000000-0005-0000-0000-000067000000}"/>
    <cellStyle name="Heading 3" xfId="105" xr:uid="{00000000-0005-0000-0000-000068000000}"/>
    <cellStyle name="Heading 4" xfId="106" xr:uid="{00000000-0005-0000-0000-000069000000}"/>
    <cellStyle name="Check Cell" xfId="107" xr:uid="{00000000-0005-0000-0000-00006A000000}"/>
    <cellStyle name="Chybně" xfId="108" xr:uid="{00000000-0005-0000-0000-00006B000000}"/>
    <cellStyle name="Input" xfId="109" xr:uid="{00000000-0005-0000-0000-00006C000000}"/>
    <cellStyle name="Kontrolní buňka" xfId="110" builtinId="23" customBuiltin="1"/>
    <cellStyle name="Linked Cell" xfId="111" xr:uid="{00000000-0005-0000-0000-00006E000000}"/>
    <cellStyle name="Nadpis 1" xfId="112" builtinId="16" customBuiltin="1"/>
    <cellStyle name="Nadpis 2" xfId="113" builtinId="17" customBuiltin="1"/>
    <cellStyle name="Nadpis 3" xfId="114" builtinId="18" customBuiltin="1"/>
    <cellStyle name="Nadpis 4" xfId="115" builtinId="19" customBuiltin="1"/>
    <cellStyle name="Název" xfId="116" builtinId="15" customBuiltin="1"/>
    <cellStyle name="Neutral" xfId="117" xr:uid="{00000000-0005-0000-0000-000074000000}"/>
    <cellStyle name="Neutrální" xfId="118" builtinId="28" customBuiltin="1"/>
    <cellStyle name="Normální" xfId="0" builtinId="0"/>
    <cellStyle name="Normální 2" xfId="119" xr:uid="{00000000-0005-0000-0000-000077000000}"/>
    <cellStyle name="normální_16.6.Zadluženost města" xfId="120" xr:uid="{00000000-0005-0000-0000-000078000000}"/>
    <cellStyle name="normální_16.6.Zadluženost města_splácení úvěrů" xfId="147" xr:uid="{60F2DBC2-37CE-4F58-95C5-F91421DAC2D0}"/>
    <cellStyle name="normální_List1" xfId="121" xr:uid="{00000000-0005-0000-0000-00007A000000}"/>
    <cellStyle name="normální_splácení úvěrů" xfId="122" xr:uid="{00000000-0005-0000-0000-00007B000000}"/>
    <cellStyle name="Note" xfId="123" xr:uid="{00000000-0005-0000-0000-00007C000000}"/>
    <cellStyle name="Note 2" xfId="124" xr:uid="{00000000-0005-0000-0000-00007D000000}"/>
    <cellStyle name="Note_16.7. Vývoj daňových příjmů" xfId="125" xr:uid="{00000000-0005-0000-0000-00007E000000}"/>
    <cellStyle name="Output" xfId="126" xr:uid="{00000000-0005-0000-0000-00007F000000}"/>
    <cellStyle name="Poznámka" xfId="127" builtinId="10" customBuiltin="1"/>
    <cellStyle name="Poznámka 2" xfId="128" xr:uid="{00000000-0005-0000-0000-000081000000}"/>
    <cellStyle name="Propojená buňka" xfId="129" builtinId="24" customBuiltin="1"/>
    <cellStyle name="Správně" xfId="130" builtinId="26" customBuiltin="1"/>
    <cellStyle name="Špatně" xfId="131" xr:uid="{00000000-0005-0000-0000-000084000000}"/>
    <cellStyle name="Špatně 2" xfId="132" xr:uid="{00000000-0005-0000-0000-000085000000}"/>
    <cellStyle name="Text upozornění" xfId="133" builtinId="11" customBuiltin="1"/>
    <cellStyle name="Title" xfId="134" xr:uid="{00000000-0005-0000-0000-000087000000}"/>
    <cellStyle name="Total" xfId="135" xr:uid="{00000000-0005-0000-0000-000088000000}"/>
    <cellStyle name="Vstup" xfId="136" builtinId="20" customBuiltin="1"/>
    <cellStyle name="Výpočet" xfId="137" builtinId="22" customBuiltin="1"/>
    <cellStyle name="Výstup" xfId="138" builtinId="21" customBuiltin="1"/>
    <cellStyle name="Vysvětlující text" xfId="139" builtinId="53" customBuiltin="1"/>
    <cellStyle name="Warning Text" xfId="140" xr:uid="{00000000-0005-0000-0000-00008D000000}"/>
    <cellStyle name="Zvýraznění 1" xfId="141" builtinId="29" customBuiltin="1"/>
    <cellStyle name="Zvýraznění 2" xfId="142" builtinId="33" customBuiltin="1"/>
    <cellStyle name="Zvýraznění 3" xfId="143" builtinId="37" customBuiltin="1"/>
    <cellStyle name="Zvýraznění 4" xfId="144" builtinId="41" customBuiltin="1"/>
    <cellStyle name="Zvýraznění 5" xfId="145" builtinId="45" customBuiltin="1"/>
    <cellStyle name="Zvýraznění 6" xfId="146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6"/>
  <sheetViews>
    <sheetView tabSelected="1" zoomScaleNormal="110" workbookViewId="0">
      <selection activeCell="G31" sqref="G31"/>
    </sheetView>
  </sheetViews>
  <sheetFormatPr defaultRowHeight="12.75" x14ac:dyDescent="0.2"/>
  <cols>
    <col min="1" max="1" width="23.140625" style="73" customWidth="1"/>
    <col min="2" max="9" width="14.7109375" style="73" customWidth="1"/>
    <col min="10" max="16384" width="9.140625" style="73"/>
  </cols>
  <sheetData>
    <row r="1" spans="1:10" x14ac:dyDescent="0.2">
      <c r="A1" s="73" t="s">
        <v>31</v>
      </c>
      <c r="B1" s="74"/>
      <c r="C1" s="74"/>
      <c r="D1" s="74"/>
      <c r="E1" s="74"/>
      <c r="F1" s="74"/>
      <c r="G1" s="74"/>
    </row>
    <row r="2" spans="1:10" x14ac:dyDescent="0.2">
      <c r="B2" s="74"/>
      <c r="C2" s="74"/>
      <c r="D2" s="74"/>
      <c r="E2" s="74"/>
      <c r="F2" s="74"/>
      <c r="G2" s="74"/>
    </row>
    <row r="3" spans="1:10" x14ac:dyDescent="0.2">
      <c r="A3" s="75"/>
    </row>
    <row r="4" spans="1:10" ht="15.75" x14ac:dyDescent="0.2">
      <c r="A4" s="76" t="s">
        <v>244</v>
      </c>
      <c r="B4" s="77"/>
      <c r="C4" s="77"/>
      <c r="D4" s="77"/>
      <c r="E4" s="77"/>
      <c r="F4" s="77"/>
      <c r="G4" s="77"/>
      <c r="H4" s="78"/>
      <c r="I4" s="78"/>
    </row>
    <row r="5" spans="1:10" x14ac:dyDescent="0.2">
      <c r="A5" s="79" t="s">
        <v>59</v>
      </c>
      <c r="B5" s="77"/>
      <c r="C5" s="77"/>
      <c r="D5" s="77"/>
      <c r="E5" s="77"/>
      <c r="F5" s="77"/>
      <c r="G5" s="77"/>
      <c r="H5" s="78"/>
      <c r="I5" s="78"/>
    </row>
    <row r="6" spans="1:10" x14ac:dyDescent="0.2">
      <c r="A6" s="78"/>
      <c r="B6" s="77"/>
      <c r="C6" s="77"/>
      <c r="D6" s="77"/>
      <c r="E6" s="77"/>
      <c r="F6" s="77"/>
      <c r="G6" s="77"/>
      <c r="H6" s="78"/>
      <c r="I6" s="78"/>
    </row>
    <row r="7" spans="1:10" x14ac:dyDescent="0.2">
      <c r="B7" s="179"/>
      <c r="C7" s="179"/>
      <c r="D7" s="179"/>
      <c r="E7" s="179"/>
      <c r="F7" s="179"/>
      <c r="G7" s="179"/>
      <c r="H7" s="179"/>
      <c r="I7" s="179"/>
      <c r="J7" s="80"/>
    </row>
    <row r="8" spans="1:10" ht="38.25" x14ac:dyDescent="0.2">
      <c r="A8" s="165" t="s">
        <v>157</v>
      </c>
      <c r="B8" s="165" t="s">
        <v>245</v>
      </c>
      <c r="C8" s="165" t="s">
        <v>246</v>
      </c>
      <c r="D8" s="165" t="s">
        <v>247</v>
      </c>
      <c r="E8" s="165" t="s">
        <v>60</v>
      </c>
      <c r="F8" s="165" t="s">
        <v>61</v>
      </c>
      <c r="G8" s="165" t="s">
        <v>62</v>
      </c>
      <c r="H8" s="165" t="s">
        <v>63</v>
      </c>
      <c r="I8" s="178" t="s">
        <v>248</v>
      </c>
    </row>
    <row r="9" spans="1:10" x14ac:dyDescent="0.2">
      <c r="A9" s="166" t="s">
        <v>64</v>
      </c>
      <c r="B9" s="167">
        <v>1111</v>
      </c>
      <c r="C9" s="167">
        <v>1112</v>
      </c>
      <c r="D9" s="167">
        <v>1113</v>
      </c>
      <c r="E9" s="167">
        <v>1121</v>
      </c>
      <c r="F9" s="167">
        <v>1122</v>
      </c>
      <c r="G9" s="167">
        <v>1211</v>
      </c>
      <c r="H9" s="167">
        <v>1511</v>
      </c>
      <c r="I9" s="178"/>
    </row>
    <row r="10" spans="1:10" ht="13.5" customHeight="1" x14ac:dyDescent="0.35">
      <c r="A10" s="165" t="s">
        <v>65</v>
      </c>
      <c r="B10" s="81">
        <v>2405885.06</v>
      </c>
      <c r="C10" s="82">
        <v>55355.78</v>
      </c>
      <c r="D10" s="82">
        <v>156569.38</v>
      </c>
      <c r="E10" s="82">
        <v>630950.6</v>
      </c>
      <c r="F10" s="83"/>
      <c r="G10" s="84">
        <v>4476886.3</v>
      </c>
      <c r="H10" s="85">
        <v>58486.96</v>
      </c>
      <c r="I10" s="86">
        <f t="shared" ref="I10:I15" si="0">SUM(B10:H10)</f>
        <v>7784134.0799999991</v>
      </c>
      <c r="J10" s="87"/>
    </row>
    <row r="11" spans="1:10" ht="14.25" customHeight="1" x14ac:dyDescent="0.35">
      <c r="A11" s="165" t="s">
        <v>66</v>
      </c>
      <c r="B11" s="88">
        <v>2373564.64</v>
      </c>
      <c r="C11" s="85">
        <v>28597.759999999998</v>
      </c>
      <c r="D11" s="85">
        <v>233019.27</v>
      </c>
      <c r="E11" s="85">
        <v>128349.38</v>
      </c>
      <c r="F11" s="89"/>
      <c r="G11" s="90">
        <v>6314056.7599999998</v>
      </c>
      <c r="H11" s="85"/>
      <c r="I11" s="86">
        <f t="shared" si="0"/>
        <v>9077587.8099999987</v>
      </c>
      <c r="J11" s="87"/>
    </row>
    <row r="12" spans="1:10" x14ac:dyDescent="0.2">
      <c r="A12" s="165" t="s">
        <v>67</v>
      </c>
      <c r="B12" s="88">
        <v>1963966.94</v>
      </c>
      <c r="C12" s="85">
        <v>82410.820000000007</v>
      </c>
      <c r="D12" s="85">
        <v>130496.68</v>
      </c>
      <c r="E12" s="85">
        <v>4206115.0999999996</v>
      </c>
      <c r="F12" s="89"/>
      <c r="G12" s="90">
        <v>2963997.77</v>
      </c>
      <c r="H12" s="85">
        <v>12933.42</v>
      </c>
      <c r="I12" s="86">
        <f t="shared" si="0"/>
        <v>9359920.7299999986</v>
      </c>
    </row>
    <row r="13" spans="1:10" x14ac:dyDescent="0.2">
      <c r="A13" s="165" t="s">
        <v>68</v>
      </c>
      <c r="B13" s="88">
        <v>1655635.86</v>
      </c>
      <c r="C13" s="85">
        <v>0</v>
      </c>
      <c r="D13" s="85">
        <v>155414.44</v>
      </c>
      <c r="E13" s="85">
        <v>1366791.72</v>
      </c>
      <c r="F13" s="89"/>
      <c r="G13" s="90">
        <v>3364689.07</v>
      </c>
      <c r="H13" s="85">
        <v>16210.06</v>
      </c>
      <c r="I13" s="86">
        <f t="shared" si="0"/>
        <v>6558741.1499999994</v>
      </c>
    </row>
    <row r="14" spans="1:10" x14ac:dyDescent="0.2">
      <c r="A14" s="165" t="s">
        <v>69</v>
      </c>
      <c r="B14" s="88">
        <v>2191282.9900000002</v>
      </c>
      <c r="C14" s="85">
        <v>0</v>
      </c>
      <c r="D14" s="85">
        <v>184076.12</v>
      </c>
      <c r="E14" s="85">
        <v>11146.7</v>
      </c>
      <c r="F14" s="89"/>
      <c r="G14" s="90">
        <v>5447955.75</v>
      </c>
      <c r="H14" s="85">
        <v>4629.3</v>
      </c>
      <c r="I14" s="86">
        <f t="shared" si="0"/>
        <v>7839090.8600000003</v>
      </c>
    </row>
    <row r="15" spans="1:10" x14ac:dyDescent="0.2">
      <c r="A15" s="165" t="s">
        <v>70</v>
      </c>
      <c r="B15" s="88">
        <v>2531006.13</v>
      </c>
      <c r="C15" s="85"/>
      <c r="D15" s="85">
        <v>215497.69</v>
      </c>
      <c r="E15" s="85">
        <v>4507224.6500000004</v>
      </c>
      <c r="F15" s="89"/>
      <c r="G15" s="90">
        <v>3985574.59</v>
      </c>
      <c r="H15" s="85">
        <v>2697014.66</v>
      </c>
      <c r="I15" s="86">
        <f t="shared" si="0"/>
        <v>13936317.720000001</v>
      </c>
    </row>
    <row r="16" spans="1:10" x14ac:dyDescent="0.2">
      <c r="A16" s="165" t="s">
        <v>71</v>
      </c>
      <c r="B16" s="88">
        <v>2346810.7999999998</v>
      </c>
      <c r="C16" s="85">
        <v>50805.919999999998</v>
      </c>
      <c r="D16" s="85">
        <v>266562.38</v>
      </c>
      <c r="E16" s="85">
        <v>4466979.33</v>
      </c>
      <c r="F16" s="85"/>
      <c r="G16" s="91">
        <v>4614318.0199999996</v>
      </c>
      <c r="H16" s="85">
        <v>59793.69</v>
      </c>
      <c r="I16" s="86">
        <f t="shared" ref="I16:I21" si="1">SUM(B16:H16)</f>
        <v>11805270.139999999</v>
      </c>
    </row>
    <row r="17" spans="1:10" x14ac:dyDescent="0.2">
      <c r="A17" s="165" t="s">
        <v>72</v>
      </c>
      <c r="B17" s="88">
        <v>2583568.08</v>
      </c>
      <c r="C17" s="85">
        <v>0</v>
      </c>
      <c r="D17" s="85">
        <v>274594.13</v>
      </c>
      <c r="E17" s="85">
        <v>0</v>
      </c>
      <c r="F17" s="89">
        <v>571140</v>
      </c>
      <c r="G17" s="90">
        <v>5984771.8099999996</v>
      </c>
      <c r="H17" s="85">
        <v>36467.230000000003</v>
      </c>
      <c r="I17" s="86">
        <f t="shared" si="1"/>
        <v>9450541.25</v>
      </c>
    </row>
    <row r="18" spans="1:10" x14ac:dyDescent="0.2">
      <c r="A18" s="165" t="s">
        <v>73</v>
      </c>
      <c r="B18" s="88">
        <v>2246396.2999999998</v>
      </c>
      <c r="C18" s="85">
        <v>99483.29</v>
      </c>
      <c r="D18" s="85">
        <v>250831.39</v>
      </c>
      <c r="E18" s="85">
        <v>1891575.62</v>
      </c>
      <c r="F18" s="89"/>
      <c r="G18" s="90">
        <v>3389803.35</v>
      </c>
      <c r="H18" s="85">
        <v>88928.98</v>
      </c>
      <c r="I18" s="86">
        <f t="shared" si="1"/>
        <v>7967018.9299999997</v>
      </c>
    </row>
    <row r="19" spans="1:10" x14ac:dyDescent="0.2">
      <c r="A19" s="165" t="s">
        <v>74</v>
      </c>
      <c r="B19" s="88">
        <v>2367306.61</v>
      </c>
      <c r="C19" s="85">
        <v>61586.49</v>
      </c>
      <c r="D19" s="85">
        <v>244325.12</v>
      </c>
      <c r="E19" s="85">
        <v>2216191.54</v>
      </c>
      <c r="F19" s="89"/>
      <c r="G19" s="90">
        <v>4571875.1900000004</v>
      </c>
      <c r="H19" s="85">
        <v>19803.25</v>
      </c>
      <c r="I19" s="86">
        <f t="shared" si="1"/>
        <v>9481088.1999999993</v>
      </c>
    </row>
    <row r="20" spans="1:10" x14ac:dyDescent="0.2">
      <c r="A20" s="165" t="s">
        <v>75</v>
      </c>
      <c r="B20" s="88">
        <v>2465639.3199999998</v>
      </c>
      <c r="C20" s="85">
        <v>41562.769999999997</v>
      </c>
      <c r="D20" s="85">
        <v>207642.26</v>
      </c>
      <c r="E20" s="85">
        <v>167758.41</v>
      </c>
      <c r="F20" s="89"/>
      <c r="G20" s="90">
        <v>6200510.8899999997</v>
      </c>
      <c r="H20" s="85">
        <v>21846.59</v>
      </c>
      <c r="I20" s="86">
        <f t="shared" si="1"/>
        <v>9104960.2399999984</v>
      </c>
      <c r="J20" s="92"/>
    </row>
    <row r="21" spans="1:10" x14ac:dyDescent="0.2">
      <c r="A21" s="165" t="s">
        <v>76</v>
      </c>
      <c r="B21" s="88">
        <v>2805020.21</v>
      </c>
      <c r="C21" s="85">
        <v>213959.06</v>
      </c>
      <c r="D21" s="85">
        <v>185464.54</v>
      </c>
      <c r="E21" s="85">
        <v>3406330.78</v>
      </c>
      <c r="F21" s="89"/>
      <c r="G21" s="90">
        <v>5268772.22</v>
      </c>
      <c r="H21" s="85">
        <v>688492.41</v>
      </c>
      <c r="I21" s="86">
        <f t="shared" si="1"/>
        <v>12568039.219999999</v>
      </c>
      <c r="J21" s="93"/>
    </row>
    <row r="22" spans="1:10" ht="24.75" customHeight="1" x14ac:dyDescent="0.2">
      <c r="A22" s="168" t="s">
        <v>243</v>
      </c>
      <c r="B22" s="169">
        <f>SUM(B10:B21)</f>
        <v>27936082.940000001</v>
      </c>
      <c r="C22" s="169">
        <f t="shared" ref="C22:I22" si="2">SUM(C10:C21)</f>
        <v>633761.8899999999</v>
      </c>
      <c r="D22" s="169">
        <f t="shared" si="2"/>
        <v>2504493.4000000004</v>
      </c>
      <c r="E22" s="169">
        <f>SUM(E10:E21)</f>
        <v>22999413.830000002</v>
      </c>
      <c r="F22" s="169">
        <f t="shared" si="2"/>
        <v>571140</v>
      </c>
      <c r="G22" s="169">
        <f t="shared" si="2"/>
        <v>56583211.719999999</v>
      </c>
      <c r="H22" s="169">
        <f t="shared" si="2"/>
        <v>3704606.5500000003</v>
      </c>
      <c r="I22" s="169">
        <f t="shared" si="2"/>
        <v>114932710.32999998</v>
      </c>
    </row>
    <row r="23" spans="1:10" ht="25.5" customHeight="1" x14ac:dyDescent="0.2">
      <c r="A23" s="168" t="s">
        <v>21</v>
      </c>
      <c r="B23" s="170">
        <v>26268000</v>
      </c>
      <c r="C23" s="170">
        <v>700000</v>
      </c>
      <c r="D23" s="170">
        <v>2170000</v>
      </c>
      <c r="E23" s="170">
        <v>23377000</v>
      </c>
      <c r="F23" s="170">
        <v>571000</v>
      </c>
      <c r="G23" s="170">
        <v>54747000</v>
      </c>
      <c r="H23" s="170">
        <v>3625000</v>
      </c>
      <c r="I23" s="169">
        <f>SUM(B23:H23)</f>
        <v>111458000</v>
      </c>
    </row>
    <row r="24" spans="1:10" x14ac:dyDescent="0.2">
      <c r="A24" s="94"/>
      <c r="B24" s="95"/>
      <c r="C24" s="95"/>
      <c r="D24" s="95"/>
      <c r="E24" s="95"/>
      <c r="F24" s="95"/>
      <c r="G24" s="95"/>
      <c r="H24" s="95"/>
      <c r="I24" s="96"/>
    </row>
    <row r="25" spans="1:10" ht="25.5" customHeight="1" x14ac:dyDescent="0.2">
      <c r="A25" s="168" t="s">
        <v>158</v>
      </c>
      <c r="B25" s="171">
        <v>1.06</v>
      </c>
      <c r="C25" s="171">
        <v>0.91</v>
      </c>
      <c r="D25" s="171">
        <v>1.1499999999999999</v>
      </c>
      <c r="E25" s="171">
        <v>0.98</v>
      </c>
      <c r="F25" s="171">
        <v>1</v>
      </c>
      <c r="G25" s="171">
        <v>1.03</v>
      </c>
      <c r="H25" s="171">
        <v>1.02</v>
      </c>
      <c r="I25" s="171">
        <v>1.04</v>
      </c>
    </row>
    <row r="26" spans="1:10" x14ac:dyDescent="0.2">
      <c r="A26" s="94"/>
      <c r="B26" s="97"/>
      <c r="C26" s="97"/>
      <c r="D26" s="97"/>
      <c r="E26" s="97"/>
      <c r="F26" s="97"/>
      <c r="G26" s="97"/>
      <c r="H26" s="97"/>
      <c r="I26" s="97"/>
    </row>
    <row r="27" spans="1:10" x14ac:dyDescent="0.2">
      <c r="A27" s="98"/>
      <c r="B27" s="99"/>
      <c r="C27" s="100"/>
      <c r="D27" s="101"/>
      <c r="E27" s="101"/>
      <c r="F27" s="101"/>
      <c r="G27" s="101"/>
      <c r="H27" s="101"/>
      <c r="I27" s="102"/>
    </row>
    <row r="28" spans="1:10" x14ac:dyDescent="0.2">
      <c r="A28" s="98"/>
      <c r="B28" s="99"/>
      <c r="C28" s="100"/>
      <c r="D28" s="101"/>
      <c r="E28" s="101"/>
      <c r="F28" s="101"/>
      <c r="G28" s="101"/>
      <c r="H28" s="101"/>
      <c r="I28" s="102"/>
    </row>
    <row r="29" spans="1:10" x14ac:dyDescent="0.2">
      <c r="A29" s="98"/>
      <c r="B29" s="99"/>
      <c r="C29" s="100"/>
      <c r="D29" s="101"/>
      <c r="E29" s="101"/>
      <c r="F29" s="101"/>
      <c r="G29" s="101"/>
      <c r="H29" s="101"/>
      <c r="I29" s="102"/>
    </row>
    <row r="30" spans="1:10" x14ac:dyDescent="0.2">
      <c r="A30" s="98"/>
      <c r="B30" s="99"/>
      <c r="C30" s="100"/>
      <c r="D30" s="101"/>
      <c r="E30" s="101"/>
      <c r="F30" s="101"/>
      <c r="G30" s="101"/>
      <c r="H30" s="101"/>
      <c r="I30" s="102"/>
    </row>
    <row r="31" spans="1:10" x14ac:dyDescent="0.2">
      <c r="A31" s="98"/>
      <c r="B31" s="99"/>
      <c r="C31" s="100"/>
      <c r="D31" s="101"/>
      <c r="E31" s="101"/>
      <c r="F31" s="101"/>
      <c r="G31" s="101"/>
      <c r="H31" s="101"/>
      <c r="I31" s="102"/>
    </row>
    <row r="32" spans="1:10" x14ac:dyDescent="0.2">
      <c r="A32" s="98"/>
      <c r="B32" s="99"/>
      <c r="C32" s="100"/>
      <c r="D32" s="101"/>
      <c r="E32" s="101"/>
      <c r="F32" s="101"/>
      <c r="G32" s="101"/>
      <c r="H32" s="101"/>
      <c r="I32" s="102"/>
    </row>
    <row r="33" spans="1:9" x14ac:dyDescent="0.2">
      <c r="A33" s="103"/>
      <c r="B33" s="99"/>
      <c r="C33" s="104"/>
      <c r="D33" s="105"/>
      <c r="E33" s="105"/>
      <c r="F33" s="105"/>
      <c r="G33" s="105"/>
      <c r="H33" s="105"/>
      <c r="I33" s="106"/>
    </row>
    <row r="34" spans="1:9" x14ac:dyDescent="0.2">
      <c r="A34" s="103"/>
      <c r="B34" s="99"/>
      <c r="C34" s="104"/>
      <c r="D34" s="105"/>
      <c r="E34" s="105"/>
      <c r="F34" s="105"/>
      <c r="G34" s="105"/>
      <c r="H34" s="105"/>
      <c r="I34" s="106"/>
    </row>
    <row r="35" spans="1:9" x14ac:dyDescent="0.2">
      <c r="B35" s="107"/>
      <c r="C35" s="108"/>
      <c r="D35" s="108"/>
      <c r="E35" s="108"/>
      <c r="F35" s="108"/>
      <c r="G35" s="108"/>
      <c r="H35" s="108"/>
    </row>
    <row r="36" spans="1:9" x14ac:dyDescent="0.2">
      <c r="B36" s="107"/>
      <c r="C36" s="108"/>
      <c r="D36" s="108"/>
      <c r="E36" s="108"/>
      <c r="F36" s="108"/>
      <c r="G36" s="108"/>
      <c r="H36" s="108"/>
    </row>
  </sheetData>
  <mergeCells count="2">
    <mergeCell ref="I8:I9"/>
    <mergeCell ref="B7:I7"/>
  </mergeCells>
  <phoneticPr fontId="3" type="noConversion"/>
  <pageMargins left="0.78740157499999996" right="0.78740157499999996" top="0.984251969" bottom="0.984251969" header="0.4921259845" footer="0.4921259845"/>
  <pageSetup paperSize="9" scale="93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H50"/>
  <sheetViews>
    <sheetView topLeftCell="A4" zoomScale="110" zoomScaleNormal="110" workbookViewId="0">
      <selection activeCell="L10" sqref="L10"/>
    </sheetView>
  </sheetViews>
  <sheetFormatPr defaultRowHeight="12.75" x14ac:dyDescent="0.2"/>
  <cols>
    <col min="1" max="1" width="5.42578125" style="1" customWidth="1"/>
    <col min="2" max="2" width="9.7109375" style="1" customWidth="1"/>
    <col min="3" max="3" width="11.42578125" style="1" customWidth="1"/>
    <col min="4" max="4" width="11.5703125" style="1" customWidth="1"/>
    <col min="5" max="5" width="11.140625" style="1" customWidth="1"/>
    <col min="6" max="6" width="11.85546875" style="1" customWidth="1"/>
    <col min="7" max="7" width="11.7109375" style="1" customWidth="1"/>
    <col min="8" max="8" width="11.140625" style="1" customWidth="1"/>
    <col min="9" max="16384" width="9.140625" style="1"/>
  </cols>
  <sheetData>
    <row r="1" spans="1:8" x14ac:dyDescent="0.2">
      <c r="A1" s="1" t="s">
        <v>41</v>
      </c>
    </row>
    <row r="3" spans="1:8" ht="15.75" x14ac:dyDescent="0.25">
      <c r="A3" s="16" t="s">
        <v>179</v>
      </c>
      <c r="B3" s="16"/>
      <c r="C3" s="17"/>
      <c r="D3" s="17"/>
      <c r="E3" s="17"/>
      <c r="F3" s="17"/>
      <c r="G3" s="17"/>
    </row>
    <row r="4" spans="1:8" ht="15.75" x14ac:dyDescent="0.25">
      <c r="A4" s="16"/>
      <c r="B4" s="16"/>
      <c r="C4" s="17"/>
      <c r="D4" s="17"/>
      <c r="E4" s="17"/>
      <c r="F4" s="17"/>
      <c r="G4" s="17"/>
    </row>
    <row r="5" spans="1:8" x14ac:dyDescent="0.2">
      <c r="A5" s="4"/>
      <c r="B5" s="32"/>
      <c r="C5" s="198" t="s">
        <v>59</v>
      </c>
      <c r="D5" s="199"/>
      <c r="E5" s="199"/>
      <c r="F5" s="199"/>
      <c r="G5" s="199"/>
      <c r="H5" s="200"/>
    </row>
    <row r="6" spans="1:8" x14ac:dyDescent="0.2">
      <c r="A6" s="221" t="s">
        <v>11</v>
      </c>
      <c r="B6" s="222"/>
      <c r="C6" s="223">
        <v>2009</v>
      </c>
      <c r="D6" s="223">
        <v>2010</v>
      </c>
      <c r="E6" s="223">
        <v>2011</v>
      </c>
      <c r="F6" s="223">
        <v>2012</v>
      </c>
      <c r="G6" s="223">
        <v>2013</v>
      </c>
      <c r="H6" s="223">
        <v>2014</v>
      </c>
    </row>
    <row r="7" spans="1:8" ht="24.75" customHeight="1" x14ac:dyDescent="0.2">
      <c r="A7" s="222" t="s">
        <v>52</v>
      </c>
      <c r="B7" s="18" t="s">
        <v>123</v>
      </c>
      <c r="C7" s="59">
        <v>9187500</v>
      </c>
      <c r="D7" s="59">
        <v>17875000</v>
      </c>
      <c r="E7" s="59">
        <v>16017045</v>
      </c>
      <c r="F7" s="59">
        <v>29642682.219999999</v>
      </c>
      <c r="G7" s="59">
        <v>25638150.219999999</v>
      </c>
      <c r="H7" s="59">
        <v>21633618.219999999</v>
      </c>
    </row>
    <row r="8" spans="1:8" ht="22.5" customHeight="1" x14ac:dyDescent="0.2">
      <c r="A8" s="58"/>
      <c r="B8" s="57"/>
      <c r="C8" s="224">
        <v>2015</v>
      </c>
      <c r="D8" s="224">
        <v>2016</v>
      </c>
      <c r="E8" s="224">
        <v>2017</v>
      </c>
      <c r="F8" s="224">
        <v>2018</v>
      </c>
      <c r="G8" s="224">
        <v>2019</v>
      </c>
      <c r="H8" s="224">
        <v>2020</v>
      </c>
    </row>
    <row r="9" spans="1:8" ht="22.5" customHeight="1" x14ac:dyDescent="0.2">
      <c r="A9" s="58"/>
      <c r="B9" s="57"/>
      <c r="C9" s="59">
        <v>17629086.219999999</v>
      </c>
      <c r="D9" s="60">
        <v>13958265.220000001</v>
      </c>
      <c r="E9" s="69">
        <v>13419403.08</v>
      </c>
      <c r="F9" s="69">
        <v>15190106.189999999</v>
      </c>
      <c r="G9" s="122"/>
      <c r="H9" s="122"/>
    </row>
    <row r="10" spans="1:8" ht="14.25" customHeight="1" x14ac:dyDescent="0.2">
      <c r="A10" s="17"/>
      <c r="B10" s="17"/>
      <c r="C10" s="17"/>
      <c r="D10" s="17"/>
      <c r="E10" s="17"/>
      <c r="F10" s="17"/>
      <c r="G10" s="17"/>
    </row>
    <row r="11" spans="1:8" x14ac:dyDescent="0.2">
      <c r="A11" s="61" t="s">
        <v>350</v>
      </c>
      <c r="B11" s="61"/>
      <c r="C11" s="61"/>
      <c r="D11" s="61"/>
      <c r="E11" s="17"/>
      <c r="F11" s="17"/>
      <c r="G11" s="17"/>
    </row>
    <row r="12" spans="1:8" x14ac:dyDescent="0.2">
      <c r="A12" s="61"/>
      <c r="B12" s="61"/>
      <c r="C12" s="61"/>
      <c r="D12" s="61"/>
      <c r="E12" s="17"/>
      <c r="F12" s="17"/>
      <c r="G12" s="17"/>
    </row>
    <row r="13" spans="1:8" x14ac:dyDescent="0.2">
      <c r="A13" s="19" t="s">
        <v>344</v>
      </c>
      <c r="B13" s="20"/>
      <c r="C13" s="17"/>
      <c r="D13" s="21"/>
      <c r="E13" s="21" t="s">
        <v>43</v>
      </c>
      <c r="F13" s="22"/>
      <c r="G13" s="22"/>
    </row>
    <row r="14" spans="1:8" x14ac:dyDescent="0.2">
      <c r="A14" s="23"/>
      <c r="B14" s="20"/>
      <c r="C14" s="17"/>
      <c r="D14" s="21"/>
      <c r="E14" s="21" t="s">
        <v>345</v>
      </c>
      <c r="F14" s="22"/>
      <c r="G14" s="22"/>
    </row>
    <row r="15" spans="1:8" x14ac:dyDescent="0.2">
      <c r="A15" s="23"/>
      <c r="B15" s="20"/>
      <c r="C15" s="17"/>
      <c r="D15" s="21"/>
      <c r="E15" s="21" t="s">
        <v>346</v>
      </c>
      <c r="F15" s="22"/>
      <c r="G15" s="22"/>
    </row>
    <row r="16" spans="1:8" x14ac:dyDescent="0.2">
      <c r="A16" s="23"/>
      <c r="B16" s="20"/>
      <c r="C16" s="17"/>
      <c r="D16" s="21"/>
      <c r="E16" s="21" t="s">
        <v>347</v>
      </c>
      <c r="F16" s="22"/>
      <c r="G16" s="22"/>
    </row>
    <row r="17" spans="1:7" x14ac:dyDescent="0.2">
      <c r="A17" s="20"/>
      <c r="B17" s="19"/>
      <c r="C17" s="17"/>
      <c r="D17" s="24"/>
      <c r="E17" s="24" t="s">
        <v>348</v>
      </c>
      <c r="F17" s="22"/>
      <c r="G17" s="22"/>
    </row>
    <row r="18" spans="1:7" x14ac:dyDescent="0.2">
      <c r="A18" s="177" t="s">
        <v>349</v>
      </c>
      <c r="B18" s="19"/>
      <c r="C18" s="17"/>
      <c r="D18" s="24"/>
      <c r="E18" s="22"/>
      <c r="F18" s="22"/>
      <c r="G18" s="22"/>
    </row>
    <row r="19" spans="1:7" x14ac:dyDescent="0.2">
      <c r="A19" s="17"/>
      <c r="B19" s="17"/>
      <c r="C19" s="17"/>
      <c r="D19" s="17"/>
      <c r="E19" s="17"/>
      <c r="F19" s="17"/>
      <c r="G19" s="17"/>
    </row>
    <row r="20" spans="1:7" x14ac:dyDescent="0.2">
      <c r="A20" s="19" t="s">
        <v>342</v>
      </c>
      <c r="B20" s="20"/>
      <c r="C20" s="17"/>
      <c r="D20" s="21"/>
      <c r="E20" s="21" t="s">
        <v>43</v>
      </c>
      <c r="F20" s="22"/>
      <c r="G20" s="22"/>
    </row>
    <row r="21" spans="1:7" x14ac:dyDescent="0.2">
      <c r="A21" s="23"/>
      <c r="B21" s="20"/>
      <c r="C21" s="17"/>
      <c r="D21" s="21"/>
      <c r="E21" s="21" t="s">
        <v>44</v>
      </c>
      <c r="F21" s="22"/>
      <c r="G21" s="22"/>
    </row>
    <row r="22" spans="1:7" x14ac:dyDescent="0.2">
      <c r="A22" s="23"/>
      <c r="B22" s="20"/>
      <c r="C22" s="17"/>
      <c r="D22" s="21"/>
      <c r="E22" s="21" t="s">
        <v>45</v>
      </c>
      <c r="F22" s="22"/>
      <c r="G22" s="22"/>
    </row>
    <row r="23" spans="1:7" x14ac:dyDescent="0.2">
      <c r="A23" s="23"/>
      <c r="B23" s="20"/>
      <c r="C23" s="17"/>
      <c r="D23" s="21"/>
      <c r="E23" s="21" t="s">
        <v>46</v>
      </c>
      <c r="F23" s="22"/>
      <c r="G23" s="22"/>
    </row>
    <row r="24" spans="1:7" x14ac:dyDescent="0.2">
      <c r="A24" s="23"/>
      <c r="B24" s="19"/>
      <c r="C24" s="17"/>
      <c r="D24" s="24"/>
      <c r="E24" s="24" t="s">
        <v>47</v>
      </c>
      <c r="F24" s="22"/>
      <c r="G24" s="22"/>
    </row>
    <row r="25" spans="1:7" x14ac:dyDescent="0.2">
      <c r="A25" s="20"/>
      <c r="B25" s="20"/>
      <c r="C25" s="17"/>
      <c r="D25" s="21"/>
      <c r="E25" s="22"/>
      <c r="F25" s="22"/>
      <c r="G25" s="22"/>
    </row>
    <row r="26" spans="1:7" x14ac:dyDescent="0.2">
      <c r="A26" s="19" t="s">
        <v>343</v>
      </c>
      <c r="B26" s="20"/>
      <c r="C26" s="17"/>
      <c r="D26" s="21"/>
      <c r="E26" s="21" t="s">
        <v>48</v>
      </c>
      <c r="F26" s="22"/>
      <c r="G26" s="22"/>
    </row>
    <row r="27" spans="1:7" x14ac:dyDescent="0.2">
      <c r="A27" s="25"/>
      <c r="B27" s="20"/>
      <c r="C27" s="17"/>
      <c r="D27" s="21"/>
      <c r="E27" s="21" t="s">
        <v>124</v>
      </c>
      <c r="F27" s="22"/>
      <c r="G27" s="22"/>
    </row>
    <row r="28" spans="1:7" x14ac:dyDescent="0.2">
      <c r="A28" s="25"/>
      <c r="B28" s="20"/>
      <c r="C28" s="17"/>
      <c r="D28" s="21"/>
      <c r="E28" s="21" t="s">
        <v>49</v>
      </c>
      <c r="F28" s="22"/>
      <c r="G28" s="22"/>
    </row>
    <row r="29" spans="1:7" x14ac:dyDescent="0.2">
      <c r="A29" s="25"/>
      <c r="B29" s="20"/>
      <c r="C29" s="17"/>
      <c r="D29" s="21"/>
      <c r="E29" s="21" t="s">
        <v>50</v>
      </c>
      <c r="F29" s="22"/>
      <c r="G29" s="22"/>
    </row>
    <row r="30" spans="1:7" x14ac:dyDescent="0.2">
      <c r="A30" s="25"/>
      <c r="B30" s="19"/>
      <c r="C30" s="17"/>
      <c r="D30" s="24"/>
      <c r="E30" s="24" t="s">
        <v>51</v>
      </c>
      <c r="F30" s="22"/>
      <c r="G30" s="22"/>
    </row>
    <row r="31" spans="1:7" x14ac:dyDescent="0.2">
      <c r="A31" s="25"/>
      <c r="B31" s="19"/>
      <c r="C31" s="17"/>
      <c r="D31" s="24"/>
      <c r="E31" s="22"/>
      <c r="F31" s="22"/>
      <c r="G31" s="22"/>
    </row>
    <row r="32" spans="1:7" x14ac:dyDescent="0.2">
      <c r="A32" s="1" t="s">
        <v>5</v>
      </c>
      <c r="C32" s="17"/>
      <c r="D32" s="4"/>
      <c r="E32" s="4" t="s">
        <v>17</v>
      </c>
      <c r="F32" s="22"/>
      <c r="G32" s="24"/>
    </row>
    <row r="33" spans="1:7" x14ac:dyDescent="0.2">
      <c r="C33" s="17"/>
      <c r="D33" s="4"/>
      <c r="E33" s="4" t="s">
        <v>20</v>
      </c>
      <c r="F33" s="22"/>
      <c r="G33" s="24"/>
    </row>
    <row r="34" spans="1:7" x14ac:dyDescent="0.2">
      <c r="C34" s="17"/>
      <c r="D34" s="4"/>
      <c r="E34" s="2" t="s">
        <v>18</v>
      </c>
      <c r="F34" s="65"/>
      <c r="G34" s="24"/>
    </row>
    <row r="35" spans="1:7" x14ac:dyDescent="0.2">
      <c r="C35" s="17"/>
      <c r="D35" s="4"/>
      <c r="E35" s="4" t="s">
        <v>19</v>
      </c>
      <c r="F35" s="22"/>
      <c r="G35" s="24"/>
    </row>
    <row r="36" spans="1:7" x14ac:dyDescent="0.2">
      <c r="C36" s="17"/>
      <c r="D36" s="4"/>
      <c r="E36" s="4" t="s">
        <v>6</v>
      </c>
      <c r="F36" s="22"/>
      <c r="G36" s="24"/>
    </row>
    <row r="37" spans="1:7" x14ac:dyDescent="0.2">
      <c r="A37" s="25"/>
      <c r="B37" s="19"/>
      <c r="C37" s="17"/>
      <c r="D37" s="24"/>
      <c r="E37" s="22"/>
      <c r="F37" s="22"/>
      <c r="G37" s="22"/>
    </row>
    <row r="38" spans="1:7" x14ac:dyDescent="0.2">
      <c r="A38" s="1" t="s">
        <v>285</v>
      </c>
      <c r="C38" s="17"/>
      <c r="D38" s="4"/>
      <c r="E38" s="4" t="s">
        <v>17</v>
      </c>
      <c r="F38" s="22"/>
      <c r="G38" s="24"/>
    </row>
    <row r="39" spans="1:7" x14ac:dyDescent="0.2">
      <c r="C39" s="17"/>
      <c r="D39" s="4"/>
      <c r="E39" s="4" t="s">
        <v>286</v>
      </c>
      <c r="F39" s="22"/>
      <c r="G39" s="24"/>
    </row>
    <row r="40" spans="1:7" x14ac:dyDescent="0.2">
      <c r="C40" s="17"/>
      <c r="D40" s="4"/>
      <c r="E40" s="2" t="s">
        <v>287</v>
      </c>
      <c r="F40" s="65"/>
      <c r="G40" s="24"/>
    </row>
    <row r="41" spans="1:7" x14ac:dyDescent="0.2">
      <c r="C41" s="17"/>
      <c r="D41" s="4"/>
      <c r="E41" s="4" t="s">
        <v>288</v>
      </c>
      <c r="F41" s="22"/>
      <c r="G41" s="24"/>
    </row>
    <row r="42" spans="1:7" x14ac:dyDescent="0.2">
      <c r="C42" s="17"/>
      <c r="D42" s="4"/>
      <c r="E42" s="4" t="s">
        <v>6</v>
      </c>
      <c r="F42" s="22"/>
      <c r="G42" s="24"/>
    </row>
    <row r="43" spans="1:7" x14ac:dyDescent="0.2">
      <c r="A43" s="25"/>
      <c r="B43" s="19"/>
      <c r="C43" s="17"/>
      <c r="D43" s="24"/>
      <c r="E43" s="17"/>
      <c r="F43" s="17"/>
      <c r="G43" s="17"/>
    </row>
    <row r="44" spans="1:7" ht="13.5" customHeight="1" x14ac:dyDescent="0.2">
      <c r="A44" s="17"/>
      <c r="B44" s="17"/>
      <c r="C44" s="17"/>
      <c r="D44" s="17"/>
      <c r="E44" s="49" t="s">
        <v>59</v>
      </c>
      <c r="F44" s="17"/>
      <c r="G44" s="17"/>
    </row>
    <row r="45" spans="1:7" x14ac:dyDescent="0.2">
      <c r="A45" s="66" t="s">
        <v>7</v>
      </c>
      <c r="B45" s="26" t="s">
        <v>283</v>
      </c>
      <c r="C45" s="27"/>
      <c r="D45" s="27"/>
      <c r="E45" s="67">
        <v>0</v>
      </c>
      <c r="F45" s="17"/>
      <c r="G45" s="17"/>
    </row>
    <row r="46" spans="1:7" x14ac:dyDescent="0.2">
      <c r="A46" s="66" t="s">
        <v>8</v>
      </c>
      <c r="B46" s="63" t="s">
        <v>283</v>
      </c>
      <c r="C46" s="64"/>
      <c r="D46" s="64"/>
      <c r="E46" s="67">
        <v>4285120</v>
      </c>
      <c r="F46" s="17"/>
      <c r="G46" s="17"/>
    </row>
    <row r="47" spans="1:7" x14ac:dyDescent="0.2">
      <c r="A47" s="66" t="s">
        <v>9</v>
      </c>
      <c r="B47" s="63" t="s">
        <v>283</v>
      </c>
      <c r="C47" s="64"/>
      <c r="D47" s="64"/>
      <c r="E47" s="67">
        <v>3955370.22</v>
      </c>
      <c r="F47" s="17"/>
      <c r="G47" s="17"/>
    </row>
    <row r="48" spans="1:7" x14ac:dyDescent="0.2">
      <c r="A48" s="66" t="s">
        <v>10</v>
      </c>
      <c r="B48" s="62" t="s">
        <v>284</v>
      </c>
      <c r="C48" s="47"/>
      <c r="D48" s="48"/>
      <c r="E48" s="67">
        <v>6949615.9699999997</v>
      </c>
      <c r="F48" s="17"/>
      <c r="G48" s="17"/>
    </row>
    <row r="49" spans="1:7" x14ac:dyDescent="0.2">
      <c r="A49" s="121" t="s">
        <v>271</v>
      </c>
      <c r="B49" s="62" t="s">
        <v>284</v>
      </c>
      <c r="C49" s="47"/>
      <c r="D49" s="48"/>
      <c r="E49" s="67">
        <v>0</v>
      </c>
      <c r="F49" s="17"/>
      <c r="G49" s="17"/>
    </row>
    <row r="50" spans="1:7" x14ac:dyDescent="0.2">
      <c r="A50" s="28"/>
      <c r="B50" s="28" t="s">
        <v>53</v>
      </c>
      <c r="C50" s="29"/>
      <c r="D50" s="29"/>
      <c r="E50" s="68">
        <f>SUM(E45:E49)</f>
        <v>15190106.190000001</v>
      </c>
      <c r="F50" s="17"/>
      <c r="G50" s="17"/>
    </row>
  </sheetData>
  <mergeCells count="1">
    <mergeCell ref="C5:H5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M16"/>
  <sheetViews>
    <sheetView zoomScaleNormal="110" workbookViewId="0">
      <selection activeCell="A4" sqref="A4"/>
    </sheetView>
  </sheetViews>
  <sheetFormatPr defaultRowHeight="12.75" x14ac:dyDescent="0.2"/>
  <cols>
    <col min="1" max="1" width="6.28515625" style="1" customWidth="1"/>
    <col min="2" max="2" width="20.28515625" style="1" customWidth="1"/>
    <col min="3" max="3" width="13.5703125" style="1" customWidth="1"/>
    <col min="4" max="4" width="13.7109375" style="1" customWidth="1"/>
    <col min="5" max="5" width="13.140625" style="1" customWidth="1"/>
    <col min="6" max="6" width="13.5703125" style="1" customWidth="1"/>
    <col min="7" max="7" width="13.7109375" style="1" customWidth="1"/>
    <col min="8" max="8" width="13.42578125" style="1" customWidth="1"/>
    <col min="9" max="12" width="13.140625" style="1" customWidth="1"/>
    <col min="13" max="13" width="13.7109375" style="1" customWidth="1"/>
    <col min="14" max="16384" width="9.140625" style="1"/>
  </cols>
  <sheetData>
    <row r="1" spans="1:13" x14ac:dyDescent="0.2">
      <c r="A1" s="1" t="s">
        <v>135</v>
      </c>
    </row>
    <row r="3" spans="1:13" s="31" customFormat="1" ht="15.75" x14ac:dyDescent="0.25">
      <c r="A3" s="3" t="s">
        <v>250</v>
      </c>
    </row>
    <row r="4" spans="1:13" x14ac:dyDescent="0.2">
      <c r="A4" s="6" t="s">
        <v>59</v>
      </c>
    </row>
    <row r="5" spans="1:13" x14ac:dyDescent="0.2">
      <c r="A5" s="6"/>
    </row>
    <row r="6" spans="1:13" x14ac:dyDescent="0.2">
      <c r="A6" s="1" t="s">
        <v>56</v>
      </c>
      <c r="C6" s="180"/>
      <c r="D6" s="180"/>
      <c r="E6" s="180"/>
      <c r="F6" s="180"/>
      <c r="G6" s="180"/>
      <c r="H6" s="180"/>
      <c r="I6" s="180"/>
      <c r="J6" s="180"/>
      <c r="K6" s="180"/>
    </row>
    <row r="7" spans="1:13" ht="42" customHeight="1" x14ac:dyDescent="0.2">
      <c r="A7" s="163" t="s">
        <v>90</v>
      </c>
      <c r="B7" s="163" t="s">
        <v>77</v>
      </c>
      <c r="C7" s="164" t="s">
        <v>78</v>
      </c>
      <c r="D7" s="164" t="s">
        <v>79</v>
      </c>
      <c r="E7" s="164" t="s">
        <v>80</v>
      </c>
      <c r="F7" s="164" t="s">
        <v>81</v>
      </c>
      <c r="G7" s="164" t="s">
        <v>82</v>
      </c>
      <c r="H7" s="164" t="s">
        <v>83</v>
      </c>
      <c r="I7" s="164" t="s">
        <v>84</v>
      </c>
      <c r="J7" s="164" t="s">
        <v>30</v>
      </c>
      <c r="K7" s="164" t="s">
        <v>159</v>
      </c>
      <c r="L7" s="164" t="s">
        <v>22</v>
      </c>
      <c r="M7" s="164" t="s">
        <v>249</v>
      </c>
    </row>
    <row r="8" spans="1:13" ht="32.25" customHeight="1" x14ac:dyDescent="0.2">
      <c r="A8" s="163">
        <v>1111</v>
      </c>
      <c r="B8" s="163" t="s">
        <v>85</v>
      </c>
      <c r="C8" s="7">
        <v>13989208.17</v>
      </c>
      <c r="D8" s="7">
        <v>13625383.640000001</v>
      </c>
      <c r="E8" s="7">
        <v>13054206.949999999</v>
      </c>
      <c r="F8" s="7">
        <v>14483957.050000001</v>
      </c>
      <c r="G8" s="7">
        <v>14855013.15</v>
      </c>
      <c r="H8" s="7">
        <v>17517180.329999998</v>
      </c>
      <c r="I8" s="7">
        <v>18178073.379999999</v>
      </c>
      <c r="J8" s="7">
        <v>18572739.41</v>
      </c>
      <c r="K8" s="7">
        <v>21300299.120000001</v>
      </c>
      <c r="L8" s="7">
        <v>24405086.899999999</v>
      </c>
      <c r="M8" s="7">
        <v>27936082.940000001</v>
      </c>
    </row>
    <row r="9" spans="1:13" ht="30.75" customHeight="1" x14ac:dyDescent="0.2">
      <c r="A9" s="163">
        <v>1112</v>
      </c>
      <c r="B9" s="163" t="s">
        <v>86</v>
      </c>
      <c r="C9" s="7">
        <v>2718403.5</v>
      </c>
      <c r="D9" s="7">
        <v>2221249.2999999998</v>
      </c>
      <c r="E9" s="7">
        <v>2146652.46</v>
      </c>
      <c r="F9" s="7">
        <v>1418524.33</v>
      </c>
      <c r="G9" s="7">
        <v>743370.23</v>
      </c>
      <c r="H9" s="7">
        <v>1999142.42</v>
      </c>
      <c r="I9" s="7">
        <v>564186.9</v>
      </c>
      <c r="J9" s="7">
        <v>1400983.7</v>
      </c>
      <c r="K9" s="7">
        <v>1040673.68</v>
      </c>
      <c r="L9" s="7">
        <v>1185010.02</v>
      </c>
      <c r="M9" s="7">
        <v>633761.89</v>
      </c>
    </row>
    <row r="10" spans="1:13" ht="26.25" customHeight="1" x14ac:dyDescent="0.2">
      <c r="A10" s="163">
        <v>1113</v>
      </c>
      <c r="B10" s="163" t="s">
        <v>87</v>
      </c>
      <c r="C10" s="7">
        <v>1230632.1399999999</v>
      </c>
      <c r="D10" s="7">
        <v>1195861.6399999999</v>
      </c>
      <c r="E10" s="7">
        <v>1198797.05</v>
      </c>
      <c r="F10" s="7">
        <v>1295917.3500000001</v>
      </c>
      <c r="G10" s="7">
        <v>1530110.4</v>
      </c>
      <c r="H10" s="7">
        <v>1803661.46</v>
      </c>
      <c r="I10" s="7">
        <v>2061663.9</v>
      </c>
      <c r="J10" s="7">
        <v>2195599.2200000002</v>
      </c>
      <c r="K10" s="7">
        <v>2226630.29</v>
      </c>
      <c r="L10" s="7">
        <v>2200166.16</v>
      </c>
      <c r="M10" s="7">
        <v>2504493.4</v>
      </c>
    </row>
    <row r="11" spans="1:13" ht="24.75" customHeight="1" x14ac:dyDescent="0.2">
      <c r="A11" s="163">
        <v>1121</v>
      </c>
      <c r="B11" s="163" t="s">
        <v>88</v>
      </c>
      <c r="C11" s="7">
        <v>21616447.390000001</v>
      </c>
      <c r="D11" s="7">
        <v>15218889.960000001</v>
      </c>
      <c r="E11" s="7">
        <v>14654283.4</v>
      </c>
      <c r="F11" s="7">
        <v>13557232.73</v>
      </c>
      <c r="G11" s="7">
        <v>14057687.58</v>
      </c>
      <c r="H11" s="7">
        <v>17518367.199999999</v>
      </c>
      <c r="I11" s="7">
        <v>19705010.670000002</v>
      </c>
      <c r="J11" s="7">
        <v>20179627.550000001</v>
      </c>
      <c r="K11" s="7">
        <v>23008995.68</v>
      </c>
      <c r="L11" s="7">
        <v>23123971.039999999</v>
      </c>
      <c r="M11" s="7">
        <v>22999413.829999998</v>
      </c>
    </row>
    <row r="12" spans="1:13" ht="23.25" customHeight="1" x14ac:dyDescent="0.2">
      <c r="A12" s="163">
        <v>1211</v>
      </c>
      <c r="B12" s="163" t="s">
        <v>62</v>
      </c>
      <c r="C12" s="7">
        <v>31036218.59</v>
      </c>
      <c r="D12" s="7">
        <v>29060345</v>
      </c>
      <c r="E12" s="7">
        <v>31507431.25</v>
      </c>
      <c r="F12" s="7">
        <v>31015961</v>
      </c>
      <c r="G12" s="7">
        <v>30312046.75</v>
      </c>
      <c r="H12" s="7">
        <v>36388122.759999998</v>
      </c>
      <c r="I12" s="7">
        <v>39564540.520000003</v>
      </c>
      <c r="J12" s="7">
        <v>39972910.060000002</v>
      </c>
      <c r="K12" s="7">
        <v>41772542.100000001</v>
      </c>
      <c r="L12" s="7">
        <v>47507509.609999999</v>
      </c>
      <c r="M12" s="7">
        <v>56583211.719999999</v>
      </c>
    </row>
    <row r="13" spans="1:13" ht="28.5" customHeight="1" x14ac:dyDescent="0.2">
      <c r="A13" s="163">
        <v>1511</v>
      </c>
      <c r="B13" s="163" t="s">
        <v>89</v>
      </c>
      <c r="C13" s="7">
        <v>1902756</v>
      </c>
      <c r="D13" s="7">
        <v>2061764</v>
      </c>
      <c r="E13" s="7">
        <v>3278614</v>
      </c>
      <c r="F13" s="7">
        <v>3094453</v>
      </c>
      <c r="G13" s="7">
        <v>3752653</v>
      </c>
      <c r="H13" s="7">
        <v>3318181.21</v>
      </c>
      <c r="I13" s="7">
        <v>3671156.67</v>
      </c>
      <c r="J13" s="7">
        <v>3573646.61</v>
      </c>
      <c r="K13" s="7">
        <v>3625068.76</v>
      </c>
      <c r="L13" s="7">
        <v>3593120.28</v>
      </c>
      <c r="M13" s="7">
        <v>3704606.55</v>
      </c>
    </row>
    <row r="14" spans="1:13" ht="28.5" customHeight="1" x14ac:dyDescent="0.2">
      <c r="A14" s="161"/>
      <c r="B14" s="136" t="s">
        <v>91</v>
      </c>
      <c r="C14" s="162">
        <f t="shared" ref="C14:J14" si="0">SUM(C8:C13)</f>
        <v>72493665.790000007</v>
      </c>
      <c r="D14" s="162">
        <f t="shared" si="0"/>
        <v>63383493.540000007</v>
      </c>
      <c r="E14" s="162">
        <f t="shared" si="0"/>
        <v>65839985.109999999</v>
      </c>
      <c r="F14" s="162">
        <f t="shared" si="0"/>
        <v>64866045.460000001</v>
      </c>
      <c r="G14" s="162">
        <f t="shared" si="0"/>
        <v>65250881.109999999</v>
      </c>
      <c r="H14" s="162">
        <f t="shared" si="0"/>
        <v>78544655.37999998</v>
      </c>
      <c r="I14" s="162">
        <f t="shared" si="0"/>
        <v>83744632.040000007</v>
      </c>
      <c r="J14" s="162">
        <f t="shared" si="0"/>
        <v>85895506.549999997</v>
      </c>
      <c r="K14" s="162">
        <f>SUM(K8:K13)</f>
        <v>92974209.63000001</v>
      </c>
      <c r="L14" s="162">
        <f>SUM(L8:L13)</f>
        <v>102014864.00999999</v>
      </c>
      <c r="M14" s="162">
        <f>SUM(M8:M13)</f>
        <v>114361570.33</v>
      </c>
    </row>
    <row r="15" spans="1:13" x14ac:dyDescent="0.2">
      <c r="B15" s="8"/>
    </row>
    <row r="16" spans="1:13" x14ac:dyDescent="0.2">
      <c r="B16" s="8"/>
    </row>
  </sheetData>
  <mergeCells count="1">
    <mergeCell ref="C6:K6"/>
  </mergeCells>
  <phoneticPr fontId="3" type="noConversion"/>
  <pageMargins left="0.78740157499999996" right="0.78740157499999996" top="0.984251969" bottom="0.984251969" header="0.4921259845" footer="0.4921259845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58"/>
  <sheetViews>
    <sheetView topLeftCell="A7" zoomScaleNormal="100" workbookViewId="0">
      <selection activeCell="C8" sqref="C8"/>
    </sheetView>
  </sheetViews>
  <sheetFormatPr defaultRowHeight="12.75" x14ac:dyDescent="0.2"/>
  <cols>
    <col min="1" max="1" width="45" style="1" customWidth="1"/>
    <col min="2" max="2" width="19.42578125" style="1" customWidth="1"/>
    <col min="3" max="3" width="18.28515625" style="1" customWidth="1"/>
    <col min="4" max="4" width="11.140625" style="1" customWidth="1"/>
    <col min="5" max="16384" width="9.140625" style="1"/>
  </cols>
  <sheetData>
    <row r="1" spans="1:3" x14ac:dyDescent="0.2">
      <c r="A1" s="1" t="s">
        <v>136</v>
      </c>
    </row>
    <row r="3" spans="1:3" ht="15.75" x14ac:dyDescent="0.25">
      <c r="A3" s="3" t="s">
        <v>225</v>
      </c>
    </row>
    <row r="4" spans="1:3" x14ac:dyDescent="0.2">
      <c r="A4" s="6" t="s">
        <v>59</v>
      </c>
    </row>
    <row r="5" spans="1:3" x14ac:dyDescent="0.2">
      <c r="A5" s="34"/>
      <c r="B5" s="181"/>
      <c r="C5" s="181"/>
    </row>
    <row r="6" spans="1:3" ht="25.5" x14ac:dyDescent="0.2">
      <c r="A6" s="163" t="s">
        <v>92</v>
      </c>
      <c r="B6" s="163" t="s">
        <v>32</v>
      </c>
      <c r="C6" s="163" t="s">
        <v>33</v>
      </c>
    </row>
    <row r="7" spans="1:3" x14ac:dyDescent="0.2">
      <c r="A7" s="9" t="s">
        <v>237</v>
      </c>
      <c r="B7" s="7">
        <v>6862900</v>
      </c>
      <c r="C7" s="7">
        <v>6862900</v>
      </c>
    </row>
    <row r="8" spans="1:3" x14ac:dyDescent="0.2">
      <c r="A8" s="136" t="s">
        <v>34</v>
      </c>
      <c r="B8" s="162">
        <f>SUM(B7:B7)</f>
        <v>6862900</v>
      </c>
      <c r="C8" s="162">
        <f>SUM(C7:C7)</f>
        <v>6862900</v>
      </c>
    </row>
    <row r="9" spans="1:3" ht="25.5" x14ac:dyDescent="0.2">
      <c r="A9" s="35" t="s">
        <v>57</v>
      </c>
      <c r="B9" s="7">
        <v>150000</v>
      </c>
      <c r="C9" s="7">
        <v>150000</v>
      </c>
    </row>
    <row r="10" spans="1:3" ht="25.5" x14ac:dyDescent="0.2">
      <c r="A10" s="35" t="s">
        <v>57</v>
      </c>
      <c r="B10" s="7">
        <v>135601</v>
      </c>
      <c r="C10" s="7">
        <v>135601</v>
      </c>
    </row>
    <row r="11" spans="1:3" ht="25.5" x14ac:dyDescent="0.2">
      <c r="A11" s="35" t="s">
        <v>57</v>
      </c>
      <c r="B11" s="7">
        <v>50000</v>
      </c>
      <c r="C11" s="7">
        <v>50000</v>
      </c>
    </row>
    <row r="12" spans="1:3" x14ac:dyDescent="0.2">
      <c r="A12" s="35" t="s">
        <v>224</v>
      </c>
      <c r="B12" s="7">
        <v>14443</v>
      </c>
      <c r="C12" s="7">
        <v>14443</v>
      </c>
    </row>
    <row r="13" spans="1:3" x14ac:dyDescent="0.2">
      <c r="A13" s="35" t="s">
        <v>196</v>
      </c>
      <c r="B13" s="7">
        <v>108000</v>
      </c>
      <c r="C13" s="7">
        <v>108000</v>
      </c>
    </row>
    <row r="14" spans="1:3" ht="25.5" x14ac:dyDescent="0.2">
      <c r="A14" s="35" t="s">
        <v>229</v>
      </c>
      <c r="B14" s="7">
        <v>40000</v>
      </c>
      <c r="C14" s="7">
        <v>40000</v>
      </c>
    </row>
    <row r="15" spans="1:3" ht="25.5" x14ac:dyDescent="0.2">
      <c r="A15" s="35" t="s">
        <v>232</v>
      </c>
      <c r="B15" s="7">
        <v>63375</v>
      </c>
      <c r="C15" s="7">
        <v>63375</v>
      </c>
    </row>
    <row r="16" spans="1:3" ht="25.5" x14ac:dyDescent="0.2">
      <c r="A16" s="35" t="s">
        <v>227</v>
      </c>
      <c r="B16" s="7">
        <v>323590</v>
      </c>
      <c r="C16" s="7">
        <v>323590</v>
      </c>
    </row>
    <row r="17" spans="1:3" ht="25.5" x14ac:dyDescent="0.2">
      <c r="A17" s="35" t="s">
        <v>228</v>
      </c>
      <c r="B17" s="7">
        <v>336860</v>
      </c>
      <c r="C17" s="7">
        <v>336860</v>
      </c>
    </row>
    <row r="18" spans="1:3" ht="25.5" x14ac:dyDescent="0.2">
      <c r="A18" s="35" t="s">
        <v>147</v>
      </c>
      <c r="B18" s="7">
        <v>473500</v>
      </c>
      <c r="C18" s="7">
        <v>473500</v>
      </c>
    </row>
    <row r="19" spans="1:3" ht="25.5" x14ac:dyDescent="0.2">
      <c r="A19" s="9" t="s">
        <v>165</v>
      </c>
      <c r="B19" s="7">
        <v>1575000</v>
      </c>
      <c r="C19" s="7">
        <v>1575000</v>
      </c>
    </row>
    <row r="20" spans="1:3" ht="18.75" customHeight="1" x14ac:dyDescent="0.2">
      <c r="A20" s="9" t="s">
        <v>233</v>
      </c>
      <c r="B20" s="7">
        <v>1100000</v>
      </c>
      <c r="C20" s="7">
        <v>1100000</v>
      </c>
    </row>
    <row r="21" spans="1:3" x14ac:dyDescent="0.2">
      <c r="A21" s="35" t="s">
        <v>234</v>
      </c>
      <c r="B21" s="7">
        <v>1100000</v>
      </c>
      <c r="C21" s="7">
        <v>1100000</v>
      </c>
    </row>
    <row r="22" spans="1:3" ht="25.5" x14ac:dyDescent="0.2">
      <c r="A22" s="35" t="s">
        <v>230</v>
      </c>
      <c r="B22" s="7">
        <v>64000</v>
      </c>
      <c r="C22" s="7">
        <v>64000</v>
      </c>
    </row>
    <row r="23" spans="1:3" x14ac:dyDescent="0.2">
      <c r="A23" s="35" t="s">
        <v>231</v>
      </c>
      <c r="B23" s="7">
        <v>10000</v>
      </c>
      <c r="C23" s="7">
        <v>10000</v>
      </c>
    </row>
    <row r="24" spans="1:3" ht="25.5" x14ac:dyDescent="0.2">
      <c r="A24" s="35" t="s">
        <v>236</v>
      </c>
      <c r="B24" s="7">
        <v>1836806.4</v>
      </c>
      <c r="C24" s="7">
        <v>1836806.4</v>
      </c>
    </row>
    <row r="25" spans="1:3" x14ac:dyDescent="0.2">
      <c r="A25" s="35" t="s">
        <v>235</v>
      </c>
      <c r="B25" s="7">
        <v>683711.9</v>
      </c>
      <c r="C25" s="7">
        <v>683711.9</v>
      </c>
    </row>
    <row r="26" spans="1:3" x14ac:dyDescent="0.2">
      <c r="A26" s="35" t="s">
        <v>238</v>
      </c>
      <c r="B26" s="7">
        <v>529471.80000000005</v>
      </c>
      <c r="C26" s="7">
        <v>529471.80000000005</v>
      </c>
    </row>
    <row r="27" spans="1:3" ht="25.5" x14ac:dyDescent="0.2">
      <c r="A27" s="35" t="s">
        <v>199</v>
      </c>
      <c r="B27" s="7">
        <v>1494956</v>
      </c>
      <c r="C27" s="7">
        <v>1494956</v>
      </c>
    </row>
    <row r="28" spans="1:3" ht="25.5" x14ac:dyDescent="0.2">
      <c r="A28" s="35" t="s">
        <v>198</v>
      </c>
      <c r="B28" s="7">
        <v>180657.6</v>
      </c>
      <c r="C28" s="7">
        <v>180657.6</v>
      </c>
    </row>
    <row r="29" spans="1:3" ht="25.5" x14ac:dyDescent="0.2">
      <c r="A29" s="35" t="s">
        <v>197</v>
      </c>
      <c r="B29" s="7">
        <v>144131.20000000001</v>
      </c>
      <c r="C29" s="7">
        <v>144131.20000000001</v>
      </c>
    </row>
    <row r="30" spans="1:3" x14ac:dyDescent="0.2">
      <c r="A30" s="136" t="s">
        <v>94</v>
      </c>
      <c r="B30" s="162">
        <f>SUM(B9:B29)</f>
        <v>10414103.9</v>
      </c>
      <c r="C30" s="162">
        <f>SUM(C9:C29)</f>
        <v>10414103.9</v>
      </c>
    </row>
    <row r="31" spans="1:3" x14ac:dyDescent="0.2">
      <c r="A31" s="136" t="s">
        <v>93</v>
      </c>
      <c r="B31" s="162">
        <f>SUM(B8,B30)</f>
        <v>17277003.899999999</v>
      </c>
      <c r="C31" s="162">
        <f>SUM(C8,C30)</f>
        <v>17277003.899999999</v>
      </c>
    </row>
    <row r="32" spans="1:3" x14ac:dyDescent="0.2">
      <c r="A32" s="36"/>
      <c r="B32" s="5"/>
      <c r="C32" s="5"/>
    </row>
    <row r="33" spans="1:16" ht="15.75" x14ac:dyDescent="0.2">
      <c r="A33" s="182" t="s">
        <v>226</v>
      </c>
      <c r="B33" s="183"/>
      <c r="C33" s="18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</row>
    <row r="34" spans="1:16" ht="15.75" x14ac:dyDescent="0.2">
      <c r="A34" s="37"/>
      <c r="B34" s="38"/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1:16" x14ac:dyDescent="0.2">
      <c r="A35" s="34"/>
      <c r="B35" s="185" t="s">
        <v>59</v>
      </c>
      <c r="C35" s="186"/>
      <c r="D35" s="187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 ht="25.5" x14ac:dyDescent="0.2">
      <c r="A36" s="163" t="s">
        <v>92</v>
      </c>
      <c r="B36" s="163" t="s">
        <v>35</v>
      </c>
      <c r="C36" s="163" t="s">
        <v>36</v>
      </c>
      <c r="D36" s="163" t="s">
        <v>200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</row>
    <row r="37" spans="1:16" ht="25.5" x14ac:dyDescent="0.2">
      <c r="A37" s="35" t="s">
        <v>227</v>
      </c>
      <c r="B37" s="7">
        <v>323590</v>
      </c>
      <c r="C37" s="7">
        <v>294634</v>
      </c>
      <c r="D37" s="7">
        <f>SUM(B37-C37)</f>
        <v>28956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 ht="25.5" x14ac:dyDescent="0.2">
      <c r="A38" s="35" t="s">
        <v>228</v>
      </c>
      <c r="B38" s="7">
        <v>336860</v>
      </c>
      <c r="C38" s="7">
        <v>283972.8</v>
      </c>
      <c r="D38" s="7">
        <f t="shared" ref="D38:D39" si="0">SUM(B38-C38)</f>
        <v>52887.200000000012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6" ht="17.25" customHeight="1" x14ac:dyDescent="0.2">
      <c r="A39" s="9" t="s">
        <v>233</v>
      </c>
      <c r="B39" s="7">
        <v>1100000</v>
      </c>
      <c r="C39" s="7">
        <v>1054765.97</v>
      </c>
      <c r="D39" s="7">
        <f t="shared" si="0"/>
        <v>45234.030000000028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</row>
    <row r="40" spans="1:16" ht="15.75" customHeight="1" x14ac:dyDescent="0.2">
      <c r="A40" s="35" t="s">
        <v>234</v>
      </c>
      <c r="B40" s="7">
        <v>1100000</v>
      </c>
      <c r="C40" s="7">
        <v>1097037.51</v>
      </c>
      <c r="D40" s="7">
        <f>SUM(B40-C40)</f>
        <v>2962.4899999999907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ht="15" customHeight="1" x14ac:dyDescent="0.2">
      <c r="A41" s="136" t="s">
        <v>37</v>
      </c>
      <c r="B41" s="162">
        <f>SUM(B37:B40)</f>
        <v>2860450</v>
      </c>
      <c r="C41" s="162">
        <f>SUM(C37:C40)</f>
        <v>2730410.2800000003</v>
      </c>
      <c r="D41" s="172">
        <f>SUM(D37:D40)</f>
        <v>130039.72000000003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x14ac:dyDescent="0.2">
      <c r="A42" s="34"/>
      <c r="B42" s="34"/>
      <c r="C42" s="56" t="s">
        <v>201</v>
      </c>
      <c r="D42" s="53">
        <f>SUM(B41-C41)</f>
        <v>130039.71999999974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x14ac:dyDescent="0.2"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</row>
    <row r="44" spans="1:16" x14ac:dyDescent="0.2">
      <c r="A44" s="1" t="s">
        <v>387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</row>
    <row r="45" spans="1:16" x14ac:dyDescent="0.2"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</row>
    <row r="46" spans="1:16" x14ac:dyDescent="0.2"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</row>
    <row r="47" spans="1:16" x14ac:dyDescent="0.2"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x14ac:dyDescent="0.2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4:16" x14ac:dyDescent="0.2"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</row>
    <row r="50" spans="4:16" x14ac:dyDescent="0.2"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</row>
    <row r="51" spans="4:16" x14ac:dyDescent="0.2"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</row>
    <row r="52" spans="4:16" x14ac:dyDescent="0.2"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</row>
    <row r="53" spans="4:16" x14ac:dyDescent="0.2"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</row>
    <row r="54" spans="4:16" x14ac:dyDescent="0.2"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</row>
    <row r="55" spans="4:16" x14ac:dyDescent="0.2"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</row>
    <row r="56" spans="4:16" x14ac:dyDescent="0.2"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4:16" x14ac:dyDescent="0.2"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4:16" x14ac:dyDescent="0.2"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</row>
  </sheetData>
  <mergeCells count="3">
    <mergeCell ref="B5:C5"/>
    <mergeCell ref="A33:C33"/>
    <mergeCell ref="B35:D35"/>
  </mergeCells>
  <phoneticPr fontId="3" type="noConversion"/>
  <pageMargins left="0.78740157499999996" right="0.78740157499999996" top="0.984251969" bottom="0.984251969" header="0.4921259845" footer="0.4921259845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21"/>
  <sheetViews>
    <sheetView topLeftCell="A4" zoomScaleNormal="100" workbookViewId="0">
      <selection activeCell="P9" sqref="P9"/>
    </sheetView>
  </sheetViews>
  <sheetFormatPr defaultRowHeight="12.75" x14ac:dyDescent="0.2"/>
  <cols>
    <col min="1" max="1" width="4.85546875" style="73" customWidth="1"/>
    <col min="2" max="2" width="17.140625" style="73" customWidth="1"/>
    <col min="3" max="3" width="23.7109375" style="73" customWidth="1"/>
    <col min="4" max="4" width="13" style="73" customWidth="1"/>
    <col min="5" max="5" width="12.28515625" style="73" customWidth="1"/>
    <col min="6" max="12" width="10" style="73" customWidth="1"/>
    <col min="13" max="256" width="9.140625" style="73"/>
    <col min="257" max="257" width="4.85546875" style="73" customWidth="1"/>
    <col min="258" max="258" width="17.140625" style="73" customWidth="1"/>
    <col min="259" max="259" width="23.7109375" style="73" customWidth="1"/>
    <col min="260" max="260" width="13" style="73" customWidth="1"/>
    <col min="261" max="261" width="12.28515625" style="73" customWidth="1"/>
    <col min="262" max="268" width="10" style="73" customWidth="1"/>
    <col min="269" max="512" width="9.140625" style="73"/>
    <col min="513" max="513" width="4.85546875" style="73" customWidth="1"/>
    <col min="514" max="514" width="17.140625" style="73" customWidth="1"/>
    <col min="515" max="515" width="23.7109375" style="73" customWidth="1"/>
    <col min="516" max="516" width="13" style="73" customWidth="1"/>
    <col min="517" max="517" width="12.28515625" style="73" customWidth="1"/>
    <col min="518" max="524" width="10" style="73" customWidth="1"/>
    <col min="525" max="768" width="9.140625" style="73"/>
    <col min="769" max="769" width="4.85546875" style="73" customWidth="1"/>
    <col min="770" max="770" width="17.140625" style="73" customWidth="1"/>
    <col min="771" max="771" width="23.7109375" style="73" customWidth="1"/>
    <col min="772" max="772" width="13" style="73" customWidth="1"/>
    <col min="773" max="773" width="12.28515625" style="73" customWidth="1"/>
    <col min="774" max="780" width="10" style="73" customWidth="1"/>
    <col min="781" max="1024" width="9.140625" style="73"/>
    <col min="1025" max="1025" width="4.85546875" style="73" customWidth="1"/>
    <col min="1026" max="1026" width="17.140625" style="73" customWidth="1"/>
    <col min="1027" max="1027" width="23.7109375" style="73" customWidth="1"/>
    <col min="1028" max="1028" width="13" style="73" customWidth="1"/>
    <col min="1029" max="1029" width="12.28515625" style="73" customWidth="1"/>
    <col min="1030" max="1036" width="10" style="73" customWidth="1"/>
    <col min="1037" max="1280" width="9.140625" style="73"/>
    <col min="1281" max="1281" width="4.85546875" style="73" customWidth="1"/>
    <col min="1282" max="1282" width="17.140625" style="73" customWidth="1"/>
    <col min="1283" max="1283" width="23.7109375" style="73" customWidth="1"/>
    <col min="1284" max="1284" width="13" style="73" customWidth="1"/>
    <col min="1285" max="1285" width="12.28515625" style="73" customWidth="1"/>
    <col min="1286" max="1292" width="10" style="73" customWidth="1"/>
    <col min="1293" max="1536" width="9.140625" style="73"/>
    <col min="1537" max="1537" width="4.85546875" style="73" customWidth="1"/>
    <col min="1538" max="1538" width="17.140625" style="73" customWidth="1"/>
    <col min="1539" max="1539" width="23.7109375" style="73" customWidth="1"/>
    <col min="1540" max="1540" width="13" style="73" customWidth="1"/>
    <col min="1541" max="1541" width="12.28515625" style="73" customWidth="1"/>
    <col min="1542" max="1548" width="10" style="73" customWidth="1"/>
    <col min="1549" max="1792" width="9.140625" style="73"/>
    <col min="1793" max="1793" width="4.85546875" style="73" customWidth="1"/>
    <col min="1794" max="1794" width="17.140625" style="73" customWidth="1"/>
    <col min="1795" max="1795" width="23.7109375" style="73" customWidth="1"/>
    <col min="1796" max="1796" width="13" style="73" customWidth="1"/>
    <col min="1797" max="1797" width="12.28515625" style="73" customWidth="1"/>
    <col min="1798" max="1804" width="10" style="73" customWidth="1"/>
    <col min="1805" max="2048" width="9.140625" style="73"/>
    <col min="2049" max="2049" width="4.85546875" style="73" customWidth="1"/>
    <col min="2050" max="2050" width="17.140625" style="73" customWidth="1"/>
    <col min="2051" max="2051" width="23.7109375" style="73" customWidth="1"/>
    <col min="2052" max="2052" width="13" style="73" customWidth="1"/>
    <col min="2053" max="2053" width="12.28515625" style="73" customWidth="1"/>
    <col min="2054" max="2060" width="10" style="73" customWidth="1"/>
    <col min="2061" max="2304" width="9.140625" style="73"/>
    <col min="2305" max="2305" width="4.85546875" style="73" customWidth="1"/>
    <col min="2306" max="2306" width="17.140625" style="73" customWidth="1"/>
    <col min="2307" max="2307" width="23.7109375" style="73" customWidth="1"/>
    <col min="2308" max="2308" width="13" style="73" customWidth="1"/>
    <col min="2309" max="2309" width="12.28515625" style="73" customWidth="1"/>
    <col min="2310" max="2316" width="10" style="73" customWidth="1"/>
    <col min="2317" max="2560" width="9.140625" style="73"/>
    <col min="2561" max="2561" width="4.85546875" style="73" customWidth="1"/>
    <col min="2562" max="2562" width="17.140625" style="73" customWidth="1"/>
    <col min="2563" max="2563" width="23.7109375" style="73" customWidth="1"/>
    <col min="2564" max="2564" width="13" style="73" customWidth="1"/>
    <col min="2565" max="2565" width="12.28515625" style="73" customWidth="1"/>
    <col min="2566" max="2572" width="10" style="73" customWidth="1"/>
    <col min="2573" max="2816" width="9.140625" style="73"/>
    <col min="2817" max="2817" width="4.85546875" style="73" customWidth="1"/>
    <col min="2818" max="2818" width="17.140625" style="73" customWidth="1"/>
    <col min="2819" max="2819" width="23.7109375" style="73" customWidth="1"/>
    <col min="2820" max="2820" width="13" style="73" customWidth="1"/>
    <col min="2821" max="2821" width="12.28515625" style="73" customWidth="1"/>
    <col min="2822" max="2828" width="10" style="73" customWidth="1"/>
    <col min="2829" max="3072" width="9.140625" style="73"/>
    <col min="3073" max="3073" width="4.85546875" style="73" customWidth="1"/>
    <col min="3074" max="3074" width="17.140625" style="73" customWidth="1"/>
    <col min="3075" max="3075" width="23.7109375" style="73" customWidth="1"/>
    <col min="3076" max="3076" width="13" style="73" customWidth="1"/>
    <col min="3077" max="3077" width="12.28515625" style="73" customWidth="1"/>
    <col min="3078" max="3084" width="10" style="73" customWidth="1"/>
    <col min="3085" max="3328" width="9.140625" style="73"/>
    <col min="3329" max="3329" width="4.85546875" style="73" customWidth="1"/>
    <col min="3330" max="3330" width="17.140625" style="73" customWidth="1"/>
    <col min="3331" max="3331" width="23.7109375" style="73" customWidth="1"/>
    <col min="3332" max="3332" width="13" style="73" customWidth="1"/>
    <col min="3333" max="3333" width="12.28515625" style="73" customWidth="1"/>
    <col min="3334" max="3340" width="10" style="73" customWidth="1"/>
    <col min="3341" max="3584" width="9.140625" style="73"/>
    <col min="3585" max="3585" width="4.85546875" style="73" customWidth="1"/>
    <col min="3586" max="3586" width="17.140625" style="73" customWidth="1"/>
    <col min="3587" max="3587" width="23.7109375" style="73" customWidth="1"/>
    <col min="3588" max="3588" width="13" style="73" customWidth="1"/>
    <col min="3589" max="3589" width="12.28515625" style="73" customWidth="1"/>
    <col min="3590" max="3596" width="10" style="73" customWidth="1"/>
    <col min="3597" max="3840" width="9.140625" style="73"/>
    <col min="3841" max="3841" width="4.85546875" style="73" customWidth="1"/>
    <col min="3842" max="3842" width="17.140625" style="73" customWidth="1"/>
    <col min="3843" max="3843" width="23.7109375" style="73" customWidth="1"/>
    <col min="3844" max="3844" width="13" style="73" customWidth="1"/>
    <col min="3845" max="3845" width="12.28515625" style="73" customWidth="1"/>
    <col min="3846" max="3852" width="10" style="73" customWidth="1"/>
    <col min="3853" max="4096" width="9.140625" style="73"/>
    <col min="4097" max="4097" width="4.85546875" style="73" customWidth="1"/>
    <col min="4098" max="4098" width="17.140625" style="73" customWidth="1"/>
    <col min="4099" max="4099" width="23.7109375" style="73" customWidth="1"/>
    <col min="4100" max="4100" width="13" style="73" customWidth="1"/>
    <col min="4101" max="4101" width="12.28515625" style="73" customWidth="1"/>
    <col min="4102" max="4108" width="10" style="73" customWidth="1"/>
    <col min="4109" max="4352" width="9.140625" style="73"/>
    <col min="4353" max="4353" width="4.85546875" style="73" customWidth="1"/>
    <col min="4354" max="4354" width="17.140625" style="73" customWidth="1"/>
    <col min="4355" max="4355" width="23.7109375" style="73" customWidth="1"/>
    <col min="4356" max="4356" width="13" style="73" customWidth="1"/>
    <col min="4357" max="4357" width="12.28515625" style="73" customWidth="1"/>
    <col min="4358" max="4364" width="10" style="73" customWidth="1"/>
    <col min="4365" max="4608" width="9.140625" style="73"/>
    <col min="4609" max="4609" width="4.85546875" style="73" customWidth="1"/>
    <col min="4610" max="4610" width="17.140625" style="73" customWidth="1"/>
    <col min="4611" max="4611" width="23.7109375" style="73" customWidth="1"/>
    <col min="4612" max="4612" width="13" style="73" customWidth="1"/>
    <col min="4613" max="4613" width="12.28515625" style="73" customWidth="1"/>
    <col min="4614" max="4620" width="10" style="73" customWidth="1"/>
    <col min="4621" max="4864" width="9.140625" style="73"/>
    <col min="4865" max="4865" width="4.85546875" style="73" customWidth="1"/>
    <col min="4866" max="4866" width="17.140625" style="73" customWidth="1"/>
    <col min="4867" max="4867" width="23.7109375" style="73" customWidth="1"/>
    <col min="4868" max="4868" width="13" style="73" customWidth="1"/>
    <col min="4869" max="4869" width="12.28515625" style="73" customWidth="1"/>
    <col min="4870" max="4876" width="10" style="73" customWidth="1"/>
    <col min="4877" max="5120" width="9.140625" style="73"/>
    <col min="5121" max="5121" width="4.85546875" style="73" customWidth="1"/>
    <col min="5122" max="5122" width="17.140625" style="73" customWidth="1"/>
    <col min="5123" max="5123" width="23.7109375" style="73" customWidth="1"/>
    <col min="5124" max="5124" width="13" style="73" customWidth="1"/>
    <col min="5125" max="5125" width="12.28515625" style="73" customWidth="1"/>
    <col min="5126" max="5132" width="10" style="73" customWidth="1"/>
    <col min="5133" max="5376" width="9.140625" style="73"/>
    <col min="5377" max="5377" width="4.85546875" style="73" customWidth="1"/>
    <col min="5378" max="5378" width="17.140625" style="73" customWidth="1"/>
    <col min="5379" max="5379" width="23.7109375" style="73" customWidth="1"/>
    <col min="5380" max="5380" width="13" style="73" customWidth="1"/>
    <col min="5381" max="5381" width="12.28515625" style="73" customWidth="1"/>
    <col min="5382" max="5388" width="10" style="73" customWidth="1"/>
    <col min="5389" max="5632" width="9.140625" style="73"/>
    <col min="5633" max="5633" width="4.85546875" style="73" customWidth="1"/>
    <col min="5634" max="5634" width="17.140625" style="73" customWidth="1"/>
    <col min="5635" max="5635" width="23.7109375" style="73" customWidth="1"/>
    <col min="5636" max="5636" width="13" style="73" customWidth="1"/>
    <col min="5637" max="5637" width="12.28515625" style="73" customWidth="1"/>
    <col min="5638" max="5644" width="10" style="73" customWidth="1"/>
    <col min="5645" max="5888" width="9.140625" style="73"/>
    <col min="5889" max="5889" width="4.85546875" style="73" customWidth="1"/>
    <col min="5890" max="5890" width="17.140625" style="73" customWidth="1"/>
    <col min="5891" max="5891" width="23.7109375" style="73" customWidth="1"/>
    <col min="5892" max="5892" width="13" style="73" customWidth="1"/>
    <col min="5893" max="5893" width="12.28515625" style="73" customWidth="1"/>
    <col min="5894" max="5900" width="10" style="73" customWidth="1"/>
    <col min="5901" max="6144" width="9.140625" style="73"/>
    <col min="6145" max="6145" width="4.85546875" style="73" customWidth="1"/>
    <col min="6146" max="6146" width="17.140625" style="73" customWidth="1"/>
    <col min="6147" max="6147" width="23.7109375" style="73" customWidth="1"/>
    <col min="6148" max="6148" width="13" style="73" customWidth="1"/>
    <col min="6149" max="6149" width="12.28515625" style="73" customWidth="1"/>
    <col min="6150" max="6156" width="10" style="73" customWidth="1"/>
    <col min="6157" max="6400" width="9.140625" style="73"/>
    <col min="6401" max="6401" width="4.85546875" style="73" customWidth="1"/>
    <col min="6402" max="6402" width="17.140625" style="73" customWidth="1"/>
    <col min="6403" max="6403" width="23.7109375" style="73" customWidth="1"/>
    <col min="6404" max="6404" width="13" style="73" customWidth="1"/>
    <col min="6405" max="6405" width="12.28515625" style="73" customWidth="1"/>
    <col min="6406" max="6412" width="10" style="73" customWidth="1"/>
    <col min="6413" max="6656" width="9.140625" style="73"/>
    <col min="6657" max="6657" width="4.85546875" style="73" customWidth="1"/>
    <col min="6658" max="6658" width="17.140625" style="73" customWidth="1"/>
    <col min="6659" max="6659" width="23.7109375" style="73" customWidth="1"/>
    <col min="6660" max="6660" width="13" style="73" customWidth="1"/>
    <col min="6661" max="6661" width="12.28515625" style="73" customWidth="1"/>
    <col min="6662" max="6668" width="10" style="73" customWidth="1"/>
    <col min="6669" max="6912" width="9.140625" style="73"/>
    <col min="6913" max="6913" width="4.85546875" style="73" customWidth="1"/>
    <col min="6914" max="6914" width="17.140625" style="73" customWidth="1"/>
    <col min="6915" max="6915" width="23.7109375" style="73" customWidth="1"/>
    <col min="6916" max="6916" width="13" style="73" customWidth="1"/>
    <col min="6917" max="6917" width="12.28515625" style="73" customWidth="1"/>
    <col min="6918" max="6924" width="10" style="73" customWidth="1"/>
    <col min="6925" max="7168" width="9.140625" style="73"/>
    <col min="7169" max="7169" width="4.85546875" style="73" customWidth="1"/>
    <col min="7170" max="7170" width="17.140625" style="73" customWidth="1"/>
    <col min="7171" max="7171" width="23.7109375" style="73" customWidth="1"/>
    <col min="7172" max="7172" width="13" style="73" customWidth="1"/>
    <col min="7173" max="7173" width="12.28515625" style="73" customWidth="1"/>
    <col min="7174" max="7180" width="10" style="73" customWidth="1"/>
    <col min="7181" max="7424" width="9.140625" style="73"/>
    <col min="7425" max="7425" width="4.85546875" style="73" customWidth="1"/>
    <col min="7426" max="7426" width="17.140625" style="73" customWidth="1"/>
    <col min="7427" max="7427" width="23.7109375" style="73" customWidth="1"/>
    <col min="7428" max="7428" width="13" style="73" customWidth="1"/>
    <col min="7429" max="7429" width="12.28515625" style="73" customWidth="1"/>
    <col min="7430" max="7436" width="10" style="73" customWidth="1"/>
    <col min="7437" max="7680" width="9.140625" style="73"/>
    <col min="7681" max="7681" width="4.85546875" style="73" customWidth="1"/>
    <col min="7682" max="7682" width="17.140625" style="73" customWidth="1"/>
    <col min="7683" max="7683" width="23.7109375" style="73" customWidth="1"/>
    <col min="7684" max="7684" width="13" style="73" customWidth="1"/>
    <col min="7685" max="7685" width="12.28515625" style="73" customWidth="1"/>
    <col min="7686" max="7692" width="10" style="73" customWidth="1"/>
    <col min="7693" max="7936" width="9.140625" style="73"/>
    <col min="7937" max="7937" width="4.85546875" style="73" customWidth="1"/>
    <col min="7938" max="7938" width="17.140625" style="73" customWidth="1"/>
    <col min="7939" max="7939" width="23.7109375" style="73" customWidth="1"/>
    <col min="7940" max="7940" width="13" style="73" customWidth="1"/>
    <col min="7941" max="7941" width="12.28515625" style="73" customWidth="1"/>
    <col min="7942" max="7948" width="10" style="73" customWidth="1"/>
    <col min="7949" max="8192" width="9.140625" style="73"/>
    <col min="8193" max="8193" width="4.85546875" style="73" customWidth="1"/>
    <col min="8194" max="8194" width="17.140625" style="73" customWidth="1"/>
    <col min="8195" max="8195" width="23.7109375" style="73" customWidth="1"/>
    <col min="8196" max="8196" width="13" style="73" customWidth="1"/>
    <col min="8197" max="8197" width="12.28515625" style="73" customWidth="1"/>
    <col min="8198" max="8204" width="10" style="73" customWidth="1"/>
    <col min="8205" max="8448" width="9.140625" style="73"/>
    <col min="8449" max="8449" width="4.85546875" style="73" customWidth="1"/>
    <col min="8450" max="8450" width="17.140625" style="73" customWidth="1"/>
    <col min="8451" max="8451" width="23.7109375" style="73" customWidth="1"/>
    <col min="8452" max="8452" width="13" style="73" customWidth="1"/>
    <col min="8453" max="8453" width="12.28515625" style="73" customWidth="1"/>
    <col min="8454" max="8460" width="10" style="73" customWidth="1"/>
    <col min="8461" max="8704" width="9.140625" style="73"/>
    <col min="8705" max="8705" width="4.85546875" style="73" customWidth="1"/>
    <col min="8706" max="8706" width="17.140625" style="73" customWidth="1"/>
    <col min="8707" max="8707" width="23.7109375" style="73" customWidth="1"/>
    <col min="8708" max="8708" width="13" style="73" customWidth="1"/>
    <col min="8709" max="8709" width="12.28515625" style="73" customWidth="1"/>
    <col min="8710" max="8716" width="10" style="73" customWidth="1"/>
    <col min="8717" max="8960" width="9.140625" style="73"/>
    <col min="8961" max="8961" width="4.85546875" style="73" customWidth="1"/>
    <col min="8962" max="8962" width="17.140625" style="73" customWidth="1"/>
    <col min="8963" max="8963" width="23.7109375" style="73" customWidth="1"/>
    <col min="8964" max="8964" width="13" style="73" customWidth="1"/>
    <col min="8965" max="8965" width="12.28515625" style="73" customWidth="1"/>
    <col min="8966" max="8972" width="10" style="73" customWidth="1"/>
    <col min="8973" max="9216" width="9.140625" style="73"/>
    <col min="9217" max="9217" width="4.85546875" style="73" customWidth="1"/>
    <col min="9218" max="9218" width="17.140625" style="73" customWidth="1"/>
    <col min="9219" max="9219" width="23.7109375" style="73" customWidth="1"/>
    <col min="9220" max="9220" width="13" style="73" customWidth="1"/>
    <col min="9221" max="9221" width="12.28515625" style="73" customWidth="1"/>
    <col min="9222" max="9228" width="10" style="73" customWidth="1"/>
    <col min="9229" max="9472" width="9.140625" style="73"/>
    <col min="9473" max="9473" width="4.85546875" style="73" customWidth="1"/>
    <col min="9474" max="9474" width="17.140625" style="73" customWidth="1"/>
    <col min="9475" max="9475" width="23.7109375" style="73" customWidth="1"/>
    <col min="9476" max="9476" width="13" style="73" customWidth="1"/>
    <col min="9477" max="9477" width="12.28515625" style="73" customWidth="1"/>
    <col min="9478" max="9484" width="10" style="73" customWidth="1"/>
    <col min="9485" max="9728" width="9.140625" style="73"/>
    <col min="9729" max="9729" width="4.85546875" style="73" customWidth="1"/>
    <col min="9730" max="9730" width="17.140625" style="73" customWidth="1"/>
    <col min="9731" max="9731" width="23.7109375" style="73" customWidth="1"/>
    <col min="9732" max="9732" width="13" style="73" customWidth="1"/>
    <col min="9733" max="9733" width="12.28515625" style="73" customWidth="1"/>
    <col min="9734" max="9740" width="10" style="73" customWidth="1"/>
    <col min="9741" max="9984" width="9.140625" style="73"/>
    <col min="9985" max="9985" width="4.85546875" style="73" customWidth="1"/>
    <col min="9986" max="9986" width="17.140625" style="73" customWidth="1"/>
    <col min="9987" max="9987" width="23.7109375" style="73" customWidth="1"/>
    <col min="9988" max="9988" width="13" style="73" customWidth="1"/>
    <col min="9989" max="9989" width="12.28515625" style="73" customWidth="1"/>
    <col min="9990" max="9996" width="10" style="73" customWidth="1"/>
    <col min="9997" max="10240" width="9.140625" style="73"/>
    <col min="10241" max="10241" width="4.85546875" style="73" customWidth="1"/>
    <col min="10242" max="10242" width="17.140625" style="73" customWidth="1"/>
    <col min="10243" max="10243" width="23.7109375" style="73" customWidth="1"/>
    <col min="10244" max="10244" width="13" style="73" customWidth="1"/>
    <col min="10245" max="10245" width="12.28515625" style="73" customWidth="1"/>
    <col min="10246" max="10252" width="10" style="73" customWidth="1"/>
    <col min="10253" max="10496" width="9.140625" style="73"/>
    <col min="10497" max="10497" width="4.85546875" style="73" customWidth="1"/>
    <col min="10498" max="10498" width="17.140625" style="73" customWidth="1"/>
    <col min="10499" max="10499" width="23.7109375" style="73" customWidth="1"/>
    <col min="10500" max="10500" width="13" style="73" customWidth="1"/>
    <col min="10501" max="10501" width="12.28515625" style="73" customWidth="1"/>
    <col min="10502" max="10508" width="10" style="73" customWidth="1"/>
    <col min="10509" max="10752" width="9.140625" style="73"/>
    <col min="10753" max="10753" width="4.85546875" style="73" customWidth="1"/>
    <col min="10754" max="10754" width="17.140625" style="73" customWidth="1"/>
    <col min="10755" max="10755" width="23.7109375" style="73" customWidth="1"/>
    <col min="10756" max="10756" width="13" style="73" customWidth="1"/>
    <col min="10757" max="10757" width="12.28515625" style="73" customWidth="1"/>
    <col min="10758" max="10764" width="10" style="73" customWidth="1"/>
    <col min="10765" max="11008" width="9.140625" style="73"/>
    <col min="11009" max="11009" width="4.85546875" style="73" customWidth="1"/>
    <col min="11010" max="11010" width="17.140625" style="73" customWidth="1"/>
    <col min="11011" max="11011" width="23.7109375" style="73" customWidth="1"/>
    <col min="11012" max="11012" width="13" style="73" customWidth="1"/>
    <col min="11013" max="11013" width="12.28515625" style="73" customWidth="1"/>
    <col min="11014" max="11020" width="10" style="73" customWidth="1"/>
    <col min="11021" max="11264" width="9.140625" style="73"/>
    <col min="11265" max="11265" width="4.85546875" style="73" customWidth="1"/>
    <col min="11266" max="11266" width="17.140625" style="73" customWidth="1"/>
    <col min="11267" max="11267" width="23.7109375" style="73" customWidth="1"/>
    <col min="11268" max="11268" width="13" style="73" customWidth="1"/>
    <col min="11269" max="11269" width="12.28515625" style="73" customWidth="1"/>
    <col min="11270" max="11276" width="10" style="73" customWidth="1"/>
    <col min="11277" max="11520" width="9.140625" style="73"/>
    <col min="11521" max="11521" width="4.85546875" style="73" customWidth="1"/>
    <col min="11522" max="11522" width="17.140625" style="73" customWidth="1"/>
    <col min="11523" max="11523" width="23.7109375" style="73" customWidth="1"/>
    <col min="11524" max="11524" width="13" style="73" customWidth="1"/>
    <col min="11525" max="11525" width="12.28515625" style="73" customWidth="1"/>
    <col min="11526" max="11532" width="10" style="73" customWidth="1"/>
    <col min="11533" max="11776" width="9.140625" style="73"/>
    <col min="11777" max="11777" width="4.85546875" style="73" customWidth="1"/>
    <col min="11778" max="11778" width="17.140625" style="73" customWidth="1"/>
    <col min="11779" max="11779" width="23.7109375" style="73" customWidth="1"/>
    <col min="11780" max="11780" width="13" style="73" customWidth="1"/>
    <col min="11781" max="11781" width="12.28515625" style="73" customWidth="1"/>
    <col min="11782" max="11788" width="10" style="73" customWidth="1"/>
    <col min="11789" max="12032" width="9.140625" style="73"/>
    <col min="12033" max="12033" width="4.85546875" style="73" customWidth="1"/>
    <col min="12034" max="12034" width="17.140625" style="73" customWidth="1"/>
    <col min="12035" max="12035" width="23.7109375" style="73" customWidth="1"/>
    <col min="12036" max="12036" width="13" style="73" customWidth="1"/>
    <col min="12037" max="12037" width="12.28515625" style="73" customWidth="1"/>
    <col min="12038" max="12044" width="10" style="73" customWidth="1"/>
    <col min="12045" max="12288" width="9.140625" style="73"/>
    <col min="12289" max="12289" width="4.85546875" style="73" customWidth="1"/>
    <col min="12290" max="12290" width="17.140625" style="73" customWidth="1"/>
    <col min="12291" max="12291" width="23.7109375" style="73" customWidth="1"/>
    <col min="12292" max="12292" width="13" style="73" customWidth="1"/>
    <col min="12293" max="12293" width="12.28515625" style="73" customWidth="1"/>
    <col min="12294" max="12300" width="10" style="73" customWidth="1"/>
    <col min="12301" max="12544" width="9.140625" style="73"/>
    <col min="12545" max="12545" width="4.85546875" style="73" customWidth="1"/>
    <col min="12546" max="12546" width="17.140625" style="73" customWidth="1"/>
    <col min="12547" max="12547" width="23.7109375" style="73" customWidth="1"/>
    <col min="12548" max="12548" width="13" style="73" customWidth="1"/>
    <col min="12549" max="12549" width="12.28515625" style="73" customWidth="1"/>
    <col min="12550" max="12556" width="10" style="73" customWidth="1"/>
    <col min="12557" max="12800" width="9.140625" style="73"/>
    <col min="12801" max="12801" width="4.85546875" style="73" customWidth="1"/>
    <col min="12802" max="12802" width="17.140625" style="73" customWidth="1"/>
    <col min="12803" max="12803" width="23.7109375" style="73" customWidth="1"/>
    <col min="12804" max="12804" width="13" style="73" customWidth="1"/>
    <col min="12805" max="12805" width="12.28515625" style="73" customWidth="1"/>
    <col min="12806" max="12812" width="10" style="73" customWidth="1"/>
    <col min="12813" max="13056" width="9.140625" style="73"/>
    <col min="13057" max="13057" width="4.85546875" style="73" customWidth="1"/>
    <col min="13058" max="13058" width="17.140625" style="73" customWidth="1"/>
    <col min="13059" max="13059" width="23.7109375" style="73" customWidth="1"/>
    <col min="13060" max="13060" width="13" style="73" customWidth="1"/>
    <col min="13061" max="13061" width="12.28515625" style="73" customWidth="1"/>
    <col min="13062" max="13068" width="10" style="73" customWidth="1"/>
    <col min="13069" max="13312" width="9.140625" style="73"/>
    <col min="13313" max="13313" width="4.85546875" style="73" customWidth="1"/>
    <col min="13314" max="13314" width="17.140625" style="73" customWidth="1"/>
    <col min="13315" max="13315" width="23.7109375" style="73" customWidth="1"/>
    <col min="13316" max="13316" width="13" style="73" customWidth="1"/>
    <col min="13317" max="13317" width="12.28515625" style="73" customWidth="1"/>
    <col min="13318" max="13324" width="10" style="73" customWidth="1"/>
    <col min="13325" max="13568" width="9.140625" style="73"/>
    <col min="13569" max="13569" width="4.85546875" style="73" customWidth="1"/>
    <col min="13570" max="13570" width="17.140625" style="73" customWidth="1"/>
    <col min="13571" max="13571" width="23.7109375" style="73" customWidth="1"/>
    <col min="13572" max="13572" width="13" style="73" customWidth="1"/>
    <col min="13573" max="13573" width="12.28515625" style="73" customWidth="1"/>
    <col min="13574" max="13580" width="10" style="73" customWidth="1"/>
    <col min="13581" max="13824" width="9.140625" style="73"/>
    <col min="13825" max="13825" width="4.85546875" style="73" customWidth="1"/>
    <col min="13826" max="13826" width="17.140625" style="73" customWidth="1"/>
    <col min="13827" max="13827" width="23.7109375" style="73" customWidth="1"/>
    <col min="13828" max="13828" width="13" style="73" customWidth="1"/>
    <col min="13829" max="13829" width="12.28515625" style="73" customWidth="1"/>
    <col min="13830" max="13836" width="10" style="73" customWidth="1"/>
    <col min="13837" max="14080" width="9.140625" style="73"/>
    <col min="14081" max="14081" width="4.85546875" style="73" customWidth="1"/>
    <col min="14082" max="14082" width="17.140625" style="73" customWidth="1"/>
    <col min="14083" max="14083" width="23.7109375" style="73" customWidth="1"/>
    <col min="14084" max="14084" width="13" style="73" customWidth="1"/>
    <col min="14085" max="14085" width="12.28515625" style="73" customWidth="1"/>
    <col min="14086" max="14092" width="10" style="73" customWidth="1"/>
    <col min="14093" max="14336" width="9.140625" style="73"/>
    <col min="14337" max="14337" width="4.85546875" style="73" customWidth="1"/>
    <col min="14338" max="14338" width="17.140625" style="73" customWidth="1"/>
    <col min="14339" max="14339" width="23.7109375" style="73" customWidth="1"/>
    <col min="14340" max="14340" width="13" style="73" customWidth="1"/>
    <col min="14341" max="14341" width="12.28515625" style="73" customWidth="1"/>
    <col min="14342" max="14348" width="10" style="73" customWidth="1"/>
    <col min="14349" max="14592" width="9.140625" style="73"/>
    <col min="14593" max="14593" width="4.85546875" style="73" customWidth="1"/>
    <col min="14594" max="14594" width="17.140625" style="73" customWidth="1"/>
    <col min="14595" max="14595" width="23.7109375" style="73" customWidth="1"/>
    <col min="14596" max="14596" width="13" style="73" customWidth="1"/>
    <col min="14597" max="14597" width="12.28515625" style="73" customWidth="1"/>
    <col min="14598" max="14604" width="10" style="73" customWidth="1"/>
    <col min="14605" max="14848" width="9.140625" style="73"/>
    <col min="14849" max="14849" width="4.85546875" style="73" customWidth="1"/>
    <col min="14850" max="14850" width="17.140625" style="73" customWidth="1"/>
    <col min="14851" max="14851" width="23.7109375" style="73" customWidth="1"/>
    <col min="14852" max="14852" width="13" style="73" customWidth="1"/>
    <col min="14853" max="14853" width="12.28515625" style="73" customWidth="1"/>
    <col min="14854" max="14860" width="10" style="73" customWidth="1"/>
    <col min="14861" max="15104" width="9.140625" style="73"/>
    <col min="15105" max="15105" width="4.85546875" style="73" customWidth="1"/>
    <col min="15106" max="15106" width="17.140625" style="73" customWidth="1"/>
    <col min="15107" max="15107" width="23.7109375" style="73" customWidth="1"/>
    <col min="15108" max="15108" width="13" style="73" customWidth="1"/>
    <col min="15109" max="15109" width="12.28515625" style="73" customWidth="1"/>
    <col min="15110" max="15116" width="10" style="73" customWidth="1"/>
    <col min="15117" max="15360" width="9.140625" style="73"/>
    <col min="15361" max="15361" width="4.85546875" style="73" customWidth="1"/>
    <col min="15362" max="15362" width="17.140625" style="73" customWidth="1"/>
    <col min="15363" max="15363" width="23.7109375" style="73" customWidth="1"/>
    <col min="15364" max="15364" width="13" style="73" customWidth="1"/>
    <col min="15365" max="15365" width="12.28515625" style="73" customWidth="1"/>
    <col min="15366" max="15372" width="10" style="73" customWidth="1"/>
    <col min="15373" max="15616" width="9.140625" style="73"/>
    <col min="15617" max="15617" width="4.85546875" style="73" customWidth="1"/>
    <col min="15618" max="15618" width="17.140625" style="73" customWidth="1"/>
    <col min="15619" max="15619" width="23.7109375" style="73" customWidth="1"/>
    <col min="15620" max="15620" width="13" style="73" customWidth="1"/>
    <col min="15621" max="15621" width="12.28515625" style="73" customWidth="1"/>
    <col min="15622" max="15628" width="10" style="73" customWidth="1"/>
    <col min="15629" max="15872" width="9.140625" style="73"/>
    <col min="15873" max="15873" width="4.85546875" style="73" customWidth="1"/>
    <col min="15874" max="15874" width="17.140625" style="73" customWidth="1"/>
    <col min="15875" max="15875" width="23.7109375" style="73" customWidth="1"/>
    <col min="15876" max="15876" width="13" style="73" customWidth="1"/>
    <col min="15877" max="15877" width="12.28515625" style="73" customWidth="1"/>
    <col min="15878" max="15884" width="10" style="73" customWidth="1"/>
    <col min="15885" max="16128" width="9.140625" style="73"/>
    <col min="16129" max="16129" width="4.85546875" style="73" customWidth="1"/>
    <col min="16130" max="16130" width="17.140625" style="73" customWidth="1"/>
    <col min="16131" max="16131" width="23.7109375" style="73" customWidth="1"/>
    <col min="16132" max="16132" width="13" style="73" customWidth="1"/>
    <col min="16133" max="16133" width="12.28515625" style="73" customWidth="1"/>
    <col min="16134" max="16140" width="10" style="73" customWidth="1"/>
    <col min="16141" max="16384" width="9.140625" style="73"/>
  </cols>
  <sheetData>
    <row r="1" spans="1:12" x14ac:dyDescent="0.2">
      <c r="A1" s="73" t="s">
        <v>136</v>
      </c>
    </row>
    <row r="2" spans="1:12" x14ac:dyDescent="0.2">
      <c r="A2" s="109" t="s">
        <v>59</v>
      </c>
    </row>
    <row r="4" spans="1:12" s="87" customFormat="1" ht="21" x14ac:dyDescent="0.35">
      <c r="A4" s="188" t="s">
        <v>251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1:12" x14ac:dyDescent="0.2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</row>
    <row r="6" spans="1:12" ht="13.5" thickBot="1" x14ac:dyDescent="0.2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</row>
    <row r="7" spans="1:12" s="111" customFormat="1" ht="77.25" thickBot="1" x14ac:dyDescent="0.25">
      <c r="A7" s="173" t="s">
        <v>95</v>
      </c>
      <c r="B7" s="174" t="s">
        <v>96</v>
      </c>
      <c r="C7" s="173" t="s">
        <v>38</v>
      </c>
      <c r="D7" s="173" t="s">
        <v>170</v>
      </c>
      <c r="E7" s="173" t="s">
        <v>252</v>
      </c>
      <c r="F7" s="174" t="s">
        <v>166</v>
      </c>
      <c r="G7" s="173" t="s">
        <v>167</v>
      </c>
      <c r="H7" s="174" t="s">
        <v>168</v>
      </c>
      <c r="I7" s="173" t="s">
        <v>253</v>
      </c>
      <c r="J7" s="173" t="s">
        <v>254</v>
      </c>
      <c r="K7" s="173" t="s">
        <v>255</v>
      </c>
      <c r="L7" s="173" t="s">
        <v>256</v>
      </c>
    </row>
    <row r="8" spans="1:12" ht="13.5" thickBot="1" x14ac:dyDescent="0.25">
      <c r="A8" s="110">
        <v>1</v>
      </c>
      <c r="B8" s="110">
        <v>2</v>
      </c>
      <c r="C8" s="110">
        <v>3</v>
      </c>
      <c r="D8" s="110">
        <v>4</v>
      </c>
      <c r="E8" s="110">
        <v>5</v>
      </c>
      <c r="F8" s="110">
        <v>6</v>
      </c>
      <c r="G8" s="110">
        <v>7</v>
      </c>
      <c r="H8" s="110">
        <v>8</v>
      </c>
      <c r="I8" s="110">
        <v>9</v>
      </c>
      <c r="J8" s="110">
        <v>10</v>
      </c>
      <c r="K8" s="110">
        <v>11</v>
      </c>
      <c r="L8" s="110">
        <v>12</v>
      </c>
    </row>
    <row r="9" spans="1:12" ht="56.25" x14ac:dyDescent="0.2">
      <c r="A9" s="113" t="s">
        <v>7</v>
      </c>
      <c r="B9" s="175" t="s">
        <v>257</v>
      </c>
      <c r="C9" s="114" t="s">
        <v>258</v>
      </c>
      <c r="D9" s="114" t="s">
        <v>259</v>
      </c>
      <c r="E9" s="115">
        <v>416037</v>
      </c>
      <c r="F9" s="115">
        <v>166433</v>
      </c>
      <c r="G9" s="115">
        <v>41604</v>
      </c>
      <c r="H9" s="115">
        <v>208000</v>
      </c>
      <c r="I9" s="115">
        <v>208000</v>
      </c>
      <c r="J9" s="115">
        <v>0</v>
      </c>
      <c r="K9" s="115">
        <v>0</v>
      </c>
      <c r="L9" s="116">
        <v>0</v>
      </c>
    </row>
    <row r="10" spans="1:12" ht="45" x14ac:dyDescent="0.2">
      <c r="A10" s="117" t="s">
        <v>8</v>
      </c>
      <c r="B10" s="176" t="s">
        <v>260</v>
      </c>
      <c r="C10" s="118" t="s">
        <v>261</v>
      </c>
      <c r="D10" s="118" t="s">
        <v>262</v>
      </c>
      <c r="E10" s="119">
        <v>502770</v>
      </c>
      <c r="F10" s="119">
        <v>250460</v>
      </c>
      <c r="G10" s="119">
        <v>50280</v>
      </c>
      <c r="H10" s="119">
        <v>202000</v>
      </c>
      <c r="I10" s="119">
        <v>202000</v>
      </c>
      <c r="J10" s="119">
        <v>0</v>
      </c>
      <c r="K10" s="119">
        <v>0</v>
      </c>
      <c r="L10" s="120">
        <v>0</v>
      </c>
    </row>
    <row r="11" spans="1:12" ht="33.75" x14ac:dyDescent="0.2">
      <c r="A11" s="117" t="s">
        <v>9</v>
      </c>
      <c r="B11" s="176" t="s">
        <v>263</v>
      </c>
      <c r="C11" s="118" t="s">
        <v>264</v>
      </c>
      <c r="D11" s="118" t="s">
        <v>265</v>
      </c>
      <c r="E11" s="119" t="s">
        <v>266</v>
      </c>
      <c r="F11" s="119">
        <v>1411304</v>
      </c>
      <c r="G11" s="119"/>
      <c r="H11" s="119">
        <v>800000</v>
      </c>
      <c r="I11" s="119">
        <v>800000</v>
      </c>
      <c r="J11" s="119">
        <v>0</v>
      </c>
      <c r="K11" s="119">
        <v>0</v>
      </c>
      <c r="L11" s="120">
        <v>0</v>
      </c>
    </row>
    <row r="12" spans="1:12" ht="33.75" x14ac:dyDescent="0.2">
      <c r="A12" s="117" t="s">
        <v>10</v>
      </c>
      <c r="B12" s="176" t="s">
        <v>267</v>
      </c>
      <c r="C12" s="118" t="s">
        <v>268</v>
      </c>
      <c r="D12" s="118" t="s">
        <v>269</v>
      </c>
      <c r="E12" s="119" t="s">
        <v>270</v>
      </c>
      <c r="F12" s="119">
        <v>233000</v>
      </c>
      <c r="G12" s="119"/>
      <c r="H12" s="119">
        <v>100000</v>
      </c>
      <c r="I12" s="119">
        <v>100000</v>
      </c>
      <c r="J12" s="119">
        <v>0</v>
      </c>
      <c r="K12" s="119">
        <v>0</v>
      </c>
      <c r="L12" s="120">
        <v>0</v>
      </c>
    </row>
    <row r="13" spans="1:12" ht="33.75" x14ac:dyDescent="0.2">
      <c r="A13" s="117" t="s">
        <v>271</v>
      </c>
      <c r="B13" s="176" t="s">
        <v>272</v>
      </c>
      <c r="C13" s="118" t="s">
        <v>273</v>
      </c>
      <c r="D13" s="118" t="s">
        <v>274</v>
      </c>
      <c r="E13" s="119">
        <v>374888</v>
      </c>
      <c r="F13" s="119">
        <v>187398</v>
      </c>
      <c r="G13" s="119">
        <v>37490</v>
      </c>
      <c r="H13" s="119">
        <v>150000</v>
      </c>
      <c r="I13" s="119">
        <v>150000</v>
      </c>
      <c r="J13" s="119">
        <v>0</v>
      </c>
      <c r="K13" s="119">
        <v>0</v>
      </c>
      <c r="L13" s="120">
        <v>0</v>
      </c>
    </row>
    <row r="14" spans="1:12" ht="34.5" thickBot="1" x14ac:dyDescent="0.25">
      <c r="A14" s="117" t="s">
        <v>275</v>
      </c>
      <c r="B14" s="176" t="s">
        <v>276</v>
      </c>
      <c r="C14" s="118" t="s">
        <v>277</v>
      </c>
      <c r="D14" s="118" t="s">
        <v>274</v>
      </c>
      <c r="E14" s="119">
        <v>231110</v>
      </c>
      <c r="F14" s="119">
        <v>92999</v>
      </c>
      <c r="G14" s="119">
        <v>23111</v>
      </c>
      <c r="H14" s="119">
        <v>115000</v>
      </c>
      <c r="I14" s="119">
        <v>115000</v>
      </c>
      <c r="J14" s="119">
        <v>0</v>
      </c>
      <c r="K14" s="119">
        <v>0</v>
      </c>
      <c r="L14" s="120">
        <v>0</v>
      </c>
    </row>
    <row r="15" spans="1:12" ht="13.5" thickBot="1" x14ac:dyDescent="0.25">
      <c r="A15" s="225" t="s">
        <v>93</v>
      </c>
      <c r="B15" s="226"/>
      <c r="C15" s="226"/>
      <c r="D15" s="227"/>
      <c r="E15" s="228"/>
      <c r="F15" s="229"/>
      <c r="G15" s="229"/>
      <c r="H15" s="229">
        <f>SUM(H9:H14)</f>
        <v>1575000</v>
      </c>
      <c r="I15" s="229">
        <f>SUM(I9:I14)</f>
        <v>1575000</v>
      </c>
      <c r="J15" s="229">
        <f>SUM(J9:J14)</f>
        <v>0</v>
      </c>
      <c r="K15" s="229">
        <f>SUM(K9:K14)</f>
        <v>0</v>
      </c>
      <c r="L15" s="229">
        <f>SUM(L9:L14)</f>
        <v>0</v>
      </c>
    </row>
    <row r="16" spans="1:12" x14ac:dyDescent="0.2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</row>
    <row r="17" spans="1:12" x14ac:dyDescent="0.2">
      <c r="A17" s="191" t="s">
        <v>278</v>
      </c>
      <c r="B17" s="191"/>
      <c r="C17" s="191"/>
      <c r="D17" s="191" t="s">
        <v>169</v>
      </c>
      <c r="E17" s="191"/>
      <c r="F17" s="191"/>
      <c r="G17" s="191"/>
      <c r="H17" s="191"/>
      <c r="I17" s="192" t="s">
        <v>172</v>
      </c>
      <c r="J17" s="192"/>
      <c r="K17" s="192"/>
      <c r="L17" s="192"/>
    </row>
    <row r="18" spans="1:12" x14ac:dyDescent="0.2">
      <c r="A18" s="191" t="s">
        <v>171</v>
      </c>
      <c r="B18" s="191"/>
      <c r="C18" s="191"/>
      <c r="D18" s="197" t="s">
        <v>279</v>
      </c>
      <c r="E18" s="197"/>
      <c r="F18" s="197"/>
      <c r="G18" s="197"/>
      <c r="H18" s="197"/>
      <c r="I18" s="195" t="s">
        <v>280</v>
      </c>
      <c r="J18" s="195"/>
      <c r="K18" s="195"/>
      <c r="L18" s="195"/>
    </row>
    <row r="19" spans="1:12" x14ac:dyDescent="0.2">
      <c r="A19" s="191" t="s">
        <v>281</v>
      </c>
      <c r="B19" s="191"/>
      <c r="C19" s="191"/>
      <c r="D19" s="197" t="s">
        <v>282</v>
      </c>
      <c r="E19" s="197"/>
      <c r="F19" s="197"/>
      <c r="G19" s="197"/>
      <c r="H19" s="197"/>
      <c r="I19" s="196"/>
      <c r="J19" s="196"/>
      <c r="K19" s="196"/>
      <c r="L19" s="196"/>
    </row>
    <row r="21" spans="1:12" s="112" customFormat="1" ht="15.75" x14ac:dyDescent="0.25"/>
  </sheetData>
  <mergeCells count="14">
    <mergeCell ref="A18:C18"/>
    <mergeCell ref="I18:L18"/>
    <mergeCell ref="I19:L19"/>
    <mergeCell ref="A19:C19"/>
    <mergeCell ref="D18:H18"/>
    <mergeCell ref="D19:H19"/>
    <mergeCell ref="A4:L4"/>
    <mergeCell ref="A5:L5"/>
    <mergeCell ref="A15:D15"/>
    <mergeCell ref="A16:L16"/>
    <mergeCell ref="A17:C17"/>
    <mergeCell ref="D17:H17"/>
    <mergeCell ref="I17:L17"/>
    <mergeCell ref="A6:L6"/>
  </mergeCells>
  <phoneticPr fontId="3" type="noConversion"/>
  <pageMargins left="0.78740157499999996" right="0.78740157499999996" top="0.984251969" bottom="0.984251969" header="0.4921259845" footer="0.4921259845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E56"/>
  <sheetViews>
    <sheetView topLeftCell="A10" zoomScaleNormal="100" workbookViewId="0">
      <selection activeCell="C49" sqref="C49"/>
    </sheetView>
  </sheetViews>
  <sheetFormatPr defaultRowHeight="12" x14ac:dyDescent="0.2"/>
  <cols>
    <col min="1" max="1" width="6.140625" style="158" customWidth="1"/>
    <col min="2" max="2" width="28.7109375" style="134" customWidth="1"/>
    <col min="3" max="3" width="50.7109375" style="134" customWidth="1"/>
    <col min="4" max="4" width="14.7109375" style="134" customWidth="1"/>
    <col min="5" max="256" width="9.140625" style="134"/>
    <col min="257" max="257" width="6.140625" style="134" customWidth="1"/>
    <col min="258" max="258" width="28.7109375" style="134" customWidth="1"/>
    <col min="259" max="259" width="50.7109375" style="134" customWidth="1"/>
    <col min="260" max="260" width="14.7109375" style="134" customWidth="1"/>
    <col min="261" max="512" width="9.140625" style="134"/>
    <col min="513" max="513" width="6.140625" style="134" customWidth="1"/>
    <col min="514" max="514" width="28.7109375" style="134" customWidth="1"/>
    <col min="515" max="515" width="50.7109375" style="134" customWidth="1"/>
    <col min="516" max="516" width="14.7109375" style="134" customWidth="1"/>
    <col min="517" max="768" width="9.140625" style="134"/>
    <col min="769" max="769" width="6.140625" style="134" customWidth="1"/>
    <col min="770" max="770" width="28.7109375" style="134" customWidth="1"/>
    <col min="771" max="771" width="50.7109375" style="134" customWidth="1"/>
    <col min="772" max="772" width="14.7109375" style="134" customWidth="1"/>
    <col min="773" max="1024" width="9.140625" style="134"/>
    <col min="1025" max="1025" width="6.140625" style="134" customWidth="1"/>
    <col min="1026" max="1026" width="28.7109375" style="134" customWidth="1"/>
    <col min="1027" max="1027" width="50.7109375" style="134" customWidth="1"/>
    <col min="1028" max="1028" width="14.7109375" style="134" customWidth="1"/>
    <col min="1029" max="1280" width="9.140625" style="134"/>
    <col min="1281" max="1281" width="6.140625" style="134" customWidth="1"/>
    <col min="1282" max="1282" width="28.7109375" style="134" customWidth="1"/>
    <col min="1283" max="1283" width="50.7109375" style="134" customWidth="1"/>
    <col min="1284" max="1284" width="14.7109375" style="134" customWidth="1"/>
    <col min="1285" max="1536" width="9.140625" style="134"/>
    <col min="1537" max="1537" width="6.140625" style="134" customWidth="1"/>
    <col min="1538" max="1538" width="28.7109375" style="134" customWidth="1"/>
    <col min="1539" max="1539" width="50.7109375" style="134" customWidth="1"/>
    <col min="1540" max="1540" width="14.7109375" style="134" customWidth="1"/>
    <col min="1541" max="1792" width="9.140625" style="134"/>
    <col min="1793" max="1793" width="6.140625" style="134" customWidth="1"/>
    <col min="1794" max="1794" width="28.7109375" style="134" customWidth="1"/>
    <col min="1795" max="1795" width="50.7109375" style="134" customWidth="1"/>
    <col min="1796" max="1796" width="14.7109375" style="134" customWidth="1"/>
    <col min="1797" max="2048" width="9.140625" style="134"/>
    <col min="2049" max="2049" width="6.140625" style="134" customWidth="1"/>
    <col min="2050" max="2050" width="28.7109375" style="134" customWidth="1"/>
    <col min="2051" max="2051" width="50.7109375" style="134" customWidth="1"/>
    <col min="2052" max="2052" width="14.7109375" style="134" customWidth="1"/>
    <col min="2053" max="2304" width="9.140625" style="134"/>
    <col min="2305" max="2305" width="6.140625" style="134" customWidth="1"/>
    <col min="2306" max="2306" width="28.7109375" style="134" customWidth="1"/>
    <col min="2307" max="2307" width="50.7109375" style="134" customWidth="1"/>
    <col min="2308" max="2308" width="14.7109375" style="134" customWidth="1"/>
    <col min="2309" max="2560" width="9.140625" style="134"/>
    <col min="2561" max="2561" width="6.140625" style="134" customWidth="1"/>
    <col min="2562" max="2562" width="28.7109375" style="134" customWidth="1"/>
    <col min="2563" max="2563" width="50.7109375" style="134" customWidth="1"/>
    <col min="2564" max="2564" width="14.7109375" style="134" customWidth="1"/>
    <col min="2565" max="2816" width="9.140625" style="134"/>
    <col min="2817" max="2817" width="6.140625" style="134" customWidth="1"/>
    <col min="2818" max="2818" width="28.7109375" style="134" customWidth="1"/>
    <col min="2819" max="2819" width="50.7109375" style="134" customWidth="1"/>
    <col min="2820" max="2820" width="14.7109375" style="134" customWidth="1"/>
    <col min="2821" max="3072" width="9.140625" style="134"/>
    <col min="3073" max="3073" width="6.140625" style="134" customWidth="1"/>
    <col min="3074" max="3074" width="28.7109375" style="134" customWidth="1"/>
    <col min="3075" max="3075" width="50.7109375" style="134" customWidth="1"/>
    <col min="3076" max="3076" width="14.7109375" style="134" customWidth="1"/>
    <col min="3077" max="3328" width="9.140625" style="134"/>
    <col min="3329" max="3329" width="6.140625" style="134" customWidth="1"/>
    <col min="3330" max="3330" width="28.7109375" style="134" customWidth="1"/>
    <col min="3331" max="3331" width="50.7109375" style="134" customWidth="1"/>
    <col min="3332" max="3332" width="14.7109375" style="134" customWidth="1"/>
    <col min="3333" max="3584" width="9.140625" style="134"/>
    <col min="3585" max="3585" width="6.140625" style="134" customWidth="1"/>
    <col min="3586" max="3586" width="28.7109375" style="134" customWidth="1"/>
    <col min="3587" max="3587" width="50.7109375" style="134" customWidth="1"/>
    <col min="3588" max="3588" width="14.7109375" style="134" customWidth="1"/>
    <col min="3589" max="3840" width="9.140625" style="134"/>
    <col min="3841" max="3841" width="6.140625" style="134" customWidth="1"/>
    <col min="3842" max="3842" width="28.7109375" style="134" customWidth="1"/>
    <col min="3843" max="3843" width="50.7109375" style="134" customWidth="1"/>
    <col min="3844" max="3844" width="14.7109375" style="134" customWidth="1"/>
    <col min="3845" max="4096" width="9.140625" style="134"/>
    <col min="4097" max="4097" width="6.140625" style="134" customWidth="1"/>
    <col min="4098" max="4098" width="28.7109375" style="134" customWidth="1"/>
    <col min="4099" max="4099" width="50.7109375" style="134" customWidth="1"/>
    <col min="4100" max="4100" width="14.7109375" style="134" customWidth="1"/>
    <col min="4101" max="4352" width="9.140625" style="134"/>
    <col min="4353" max="4353" width="6.140625" style="134" customWidth="1"/>
    <col min="4354" max="4354" width="28.7109375" style="134" customWidth="1"/>
    <col min="4355" max="4355" width="50.7109375" style="134" customWidth="1"/>
    <col min="4356" max="4356" width="14.7109375" style="134" customWidth="1"/>
    <col min="4357" max="4608" width="9.140625" style="134"/>
    <col min="4609" max="4609" width="6.140625" style="134" customWidth="1"/>
    <col min="4610" max="4610" width="28.7109375" style="134" customWidth="1"/>
    <col min="4611" max="4611" width="50.7109375" style="134" customWidth="1"/>
    <col min="4612" max="4612" width="14.7109375" style="134" customWidth="1"/>
    <col min="4613" max="4864" width="9.140625" style="134"/>
    <col min="4865" max="4865" width="6.140625" style="134" customWidth="1"/>
    <col min="4866" max="4866" width="28.7109375" style="134" customWidth="1"/>
    <col min="4867" max="4867" width="50.7109375" style="134" customWidth="1"/>
    <col min="4868" max="4868" width="14.7109375" style="134" customWidth="1"/>
    <col min="4869" max="5120" width="9.140625" style="134"/>
    <col min="5121" max="5121" width="6.140625" style="134" customWidth="1"/>
    <col min="5122" max="5122" width="28.7109375" style="134" customWidth="1"/>
    <col min="5123" max="5123" width="50.7109375" style="134" customWidth="1"/>
    <col min="5124" max="5124" width="14.7109375" style="134" customWidth="1"/>
    <col min="5125" max="5376" width="9.140625" style="134"/>
    <col min="5377" max="5377" width="6.140625" style="134" customWidth="1"/>
    <col min="5378" max="5378" width="28.7109375" style="134" customWidth="1"/>
    <col min="5379" max="5379" width="50.7109375" style="134" customWidth="1"/>
    <col min="5380" max="5380" width="14.7109375" style="134" customWidth="1"/>
    <col min="5381" max="5632" width="9.140625" style="134"/>
    <col min="5633" max="5633" width="6.140625" style="134" customWidth="1"/>
    <col min="5634" max="5634" width="28.7109375" style="134" customWidth="1"/>
    <col min="5635" max="5635" width="50.7109375" style="134" customWidth="1"/>
    <col min="5636" max="5636" width="14.7109375" style="134" customWidth="1"/>
    <col min="5637" max="5888" width="9.140625" style="134"/>
    <col min="5889" max="5889" width="6.140625" style="134" customWidth="1"/>
    <col min="5890" max="5890" width="28.7109375" style="134" customWidth="1"/>
    <col min="5891" max="5891" width="50.7109375" style="134" customWidth="1"/>
    <col min="5892" max="5892" width="14.7109375" style="134" customWidth="1"/>
    <col min="5893" max="6144" width="9.140625" style="134"/>
    <col min="6145" max="6145" width="6.140625" style="134" customWidth="1"/>
    <col min="6146" max="6146" width="28.7109375" style="134" customWidth="1"/>
    <col min="6147" max="6147" width="50.7109375" style="134" customWidth="1"/>
    <col min="6148" max="6148" width="14.7109375" style="134" customWidth="1"/>
    <col min="6149" max="6400" width="9.140625" style="134"/>
    <col min="6401" max="6401" width="6.140625" style="134" customWidth="1"/>
    <col min="6402" max="6402" width="28.7109375" style="134" customWidth="1"/>
    <col min="6403" max="6403" width="50.7109375" style="134" customWidth="1"/>
    <col min="6404" max="6404" width="14.7109375" style="134" customWidth="1"/>
    <col min="6405" max="6656" width="9.140625" style="134"/>
    <col min="6657" max="6657" width="6.140625" style="134" customWidth="1"/>
    <col min="6658" max="6658" width="28.7109375" style="134" customWidth="1"/>
    <col min="6659" max="6659" width="50.7109375" style="134" customWidth="1"/>
    <col min="6660" max="6660" width="14.7109375" style="134" customWidth="1"/>
    <col min="6661" max="6912" width="9.140625" style="134"/>
    <col min="6913" max="6913" width="6.140625" style="134" customWidth="1"/>
    <col min="6914" max="6914" width="28.7109375" style="134" customWidth="1"/>
    <col min="6915" max="6915" width="50.7109375" style="134" customWidth="1"/>
    <col min="6916" max="6916" width="14.7109375" style="134" customWidth="1"/>
    <col min="6917" max="7168" width="9.140625" style="134"/>
    <col min="7169" max="7169" width="6.140625" style="134" customWidth="1"/>
    <col min="7170" max="7170" width="28.7109375" style="134" customWidth="1"/>
    <col min="7171" max="7171" width="50.7109375" style="134" customWidth="1"/>
    <col min="7172" max="7172" width="14.7109375" style="134" customWidth="1"/>
    <col min="7173" max="7424" width="9.140625" style="134"/>
    <col min="7425" max="7425" width="6.140625" style="134" customWidth="1"/>
    <col min="7426" max="7426" width="28.7109375" style="134" customWidth="1"/>
    <col min="7427" max="7427" width="50.7109375" style="134" customWidth="1"/>
    <col min="7428" max="7428" width="14.7109375" style="134" customWidth="1"/>
    <col min="7429" max="7680" width="9.140625" style="134"/>
    <col min="7681" max="7681" width="6.140625" style="134" customWidth="1"/>
    <col min="7682" max="7682" width="28.7109375" style="134" customWidth="1"/>
    <col min="7683" max="7683" width="50.7109375" style="134" customWidth="1"/>
    <col min="7684" max="7684" width="14.7109375" style="134" customWidth="1"/>
    <col min="7685" max="7936" width="9.140625" style="134"/>
    <col min="7937" max="7937" width="6.140625" style="134" customWidth="1"/>
    <col min="7938" max="7938" width="28.7109375" style="134" customWidth="1"/>
    <col min="7939" max="7939" width="50.7109375" style="134" customWidth="1"/>
    <col min="7940" max="7940" width="14.7109375" style="134" customWidth="1"/>
    <col min="7941" max="8192" width="9.140625" style="134"/>
    <col min="8193" max="8193" width="6.140625" style="134" customWidth="1"/>
    <col min="8194" max="8194" width="28.7109375" style="134" customWidth="1"/>
    <col min="8195" max="8195" width="50.7109375" style="134" customWidth="1"/>
    <col min="8196" max="8196" width="14.7109375" style="134" customWidth="1"/>
    <col min="8197" max="8448" width="9.140625" style="134"/>
    <col min="8449" max="8449" width="6.140625" style="134" customWidth="1"/>
    <col min="8450" max="8450" width="28.7109375" style="134" customWidth="1"/>
    <col min="8451" max="8451" width="50.7109375" style="134" customWidth="1"/>
    <col min="8452" max="8452" width="14.7109375" style="134" customWidth="1"/>
    <col min="8453" max="8704" width="9.140625" style="134"/>
    <col min="8705" max="8705" width="6.140625" style="134" customWidth="1"/>
    <col min="8706" max="8706" width="28.7109375" style="134" customWidth="1"/>
    <col min="8707" max="8707" width="50.7109375" style="134" customWidth="1"/>
    <col min="8708" max="8708" width="14.7109375" style="134" customWidth="1"/>
    <col min="8709" max="8960" width="9.140625" style="134"/>
    <col min="8961" max="8961" width="6.140625" style="134" customWidth="1"/>
    <col min="8962" max="8962" width="28.7109375" style="134" customWidth="1"/>
    <col min="8963" max="8963" width="50.7109375" style="134" customWidth="1"/>
    <col min="8964" max="8964" width="14.7109375" style="134" customWidth="1"/>
    <col min="8965" max="9216" width="9.140625" style="134"/>
    <col min="9217" max="9217" width="6.140625" style="134" customWidth="1"/>
    <col min="9218" max="9218" width="28.7109375" style="134" customWidth="1"/>
    <col min="9219" max="9219" width="50.7109375" style="134" customWidth="1"/>
    <col min="9220" max="9220" width="14.7109375" style="134" customWidth="1"/>
    <col min="9221" max="9472" width="9.140625" style="134"/>
    <col min="9473" max="9473" width="6.140625" style="134" customWidth="1"/>
    <col min="9474" max="9474" width="28.7109375" style="134" customWidth="1"/>
    <col min="9475" max="9475" width="50.7109375" style="134" customWidth="1"/>
    <col min="9476" max="9476" width="14.7109375" style="134" customWidth="1"/>
    <col min="9477" max="9728" width="9.140625" style="134"/>
    <col min="9729" max="9729" width="6.140625" style="134" customWidth="1"/>
    <col min="9730" max="9730" width="28.7109375" style="134" customWidth="1"/>
    <col min="9731" max="9731" width="50.7109375" style="134" customWidth="1"/>
    <col min="9732" max="9732" width="14.7109375" style="134" customWidth="1"/>
    <col min="9733" max="9984" width="9.140625" style="134"/>
    <col min="9985" max="9985" width="6.140625" style="134" customWidth="1"/>
    <col min="9986" max="9986" width="28.7109375" style="134" customWidth="1"/>
    <col min="9987" max="9987" width="50.7109375" style="134" customWidth="1"/>
    <col min="9988" max="9988" width="14.7109375" style="134" customWidth="1"/>
    <col min="9989" max="10240" width="9.140625" style="134"/>
    <col min="10241" max="10241" width="6.140625" style="134" customWidth="1"/>
    <col min="10242" max="10242" width="28.7109375" style="134" customWidth="1"/>
    <col min="10243" max="10243" width="50.7109375" style="134" customWidth="1"/>
    <col min="10244" max="10244" width="14.7109375" style="134" customWidth="1"/>
    <col min="10245" max="10496" width="9.140625" style="134"/>
    <col min="10497" max="10497" width="6.140625" style="134" customWidth="1"/>
    <col min="10498" max="10498" width="28.7109375" style="134" customWidth="1"/>
    <col min="10499" max="10499" width="50.7109375" style="134" customWidth="1"/>
    <col min="10500" max="10500" width="14.7109375" style="134" customWidth="1"/>
    <col min="10501" max="10752" width="9.140625" style="134"/>
    <col min="10753" max="10753" width="6.140625" style="134" customWidth="1"/>
    <col min="10754" max="10754" width="28.7109375" style="134" customWidth="1"/>
    <col min="10755" max="10755" width="50.7109375" style="134" customWidth="1"/>
    <col min="10756" max="10756" width="14.7109375" style="134" customWidth="1"/>
    <col min="10757" max="11008" width="9.140625" style="134"/>
    <col min="11009" max="11009" width="6.140625" style="134" customWidth="1"/>
    <col min="11010" max="11010" width="28.7109375" style="134" customWidth="1"/>
    <col min="11011" max="11011" width="50.7109375" style="134" customWidth="1"/>
    <col min="11012" max="11012" width="14.7109375" style="134" customWidth="1"/>
    <col min="11013" max="11264" width="9.140625" style="134"/>
    <col min="11265" max="11265" width="6.140625" style="134" customWidth="1"/>
    <col min="11266" max="11266" width="28.7109375" style="134" customWidth="1"/>
    <col min="11267" max="11267" width="50.7109375" style="134" customWidth="1"/>
    <col min="11268" max="11268" width="14.7109375" style="134" customWidth="1"/>
    <col min="11269" max="11520" width="9.140625" style="134"/>
    <col min="11521" max="11521" width="6.140625" style="134" customWidth="1"/>
    <col min="11522" max="11522" width="28.7109375" style="134" customWidth="1"/>
    <col min="11523" max="11523" width="50.7109375" style="134" customWidth="1"/>
    <col min="11524" max="11524" width="14.7109375" style="134" customWidth="1"/>
    <col min="11525" max="11776" width="9.140625" style="134"/>
    <col min="11777" max="11777" width="6.140625" style="134" customWidth="1"/>
    <col min="11778" max="11778" width="28.7109375" style="134" customWidth="1"/>
    <col min="11779" max="11779" width="50.7109375" style="134" customWidth="1"/>
    <col min="11780" max="11780" width="14.7109375" style="134" customWidth="1"/>
    <col min="11781" max="12032" width="9.140625" style="134"/>
    <col min="12033" max="12033" width="6.140625" style="134" customWidth="1"/>
    <col min="12034" max="12034" width="28.7109375" style="134" customWidth="1"/>
    <col min="12035" max="12035" width="50.7109375" style="134" customWidth="1"/>
    <col min="12036" max="12036" width="14.7109375" style="134" customWidth="1"/>
    <col min="12037" max="12288" width="9.140625" style="134"/>
    <col min="12289" max="12289" width="6.140625" style="134" customWidth="1"/>
    <col min="12290" max="12290" width="28.7109375" style="134" customWidth="1"/>
    <col min="12291" max="12291" width="50.7109375" style="134" customWidth="1"/>
    <col min="12292" max="12292" width="14.7109375" style="134" customWidth="1"/>
    <col min="12293" max="12544" width="9.140625" style="134"/>
    <col min="12545" max="12545" width="6.140625" style="134" customWidth="1"/>
    <col min="12546" max="12546" width="28.7109375" style="134" customWidth="1"/>
    <col min="12547" max="12547" width="50.7109375" style="134" customWidth="1"/>
    <col min="12548" max="12548" width="14.7109375" style="134" customWidth="1"/>
    <col min="12549" max="12800" width="9.140625" style="134"/>
    <col min="12801" max="12801" width="6.140625" style="134" customWidth="1"/>
    <col min="12802" max="12802" width="28.7109375" style="134" customWidth="1"/>
    <col min="12803" max="12803" width="50.7109375" style="134" customWidth="1"/>
    <col min="12804" max="12804" width="14.7109375" style="134" customWidth="1"/>
    <col min="12805" max="13056" width="9.140625" style="134"/>
    <col min="13057" max="13057" width="6.140625" style="134" customWidth="1"/>
    <col min="13058" max="13058" width="28.7109375" style="134" customWidth="1"/>
    <col min="13059" max="13059" width="50.7109375" style="134" customWidth="1"/>
    <col min="13060" max="13060" width="14.7109375" style="134" customWidth="1"/>
    <col min="13061" max="13312" width="9.140625" style="134"/>
    <col min="13313" max="13313" width="6.140625" style="134" customWidth="1"/>
    <col min="13314" max="13314" width="28.7109375" style="134" customWidth="1"/>
    <col min="13315" max="13315" width="50.7109375" style="134" customWidth="1"/>
    <col min="13316" max="13316" width="14.7109375" style="134" customWidth="1"/>
    <col min="13317" max="13568" width="9.140625" style="134"/>
    <col min="13569" max="13569" width="6.140625" style="134" customWidth="1"/>
    <col min="13570" max="13570" width="28.7109375" style="134" customWidth="1"/>
    <col min="13571" max="13571" width="50.7109375" style="134" customWidth="1"/>
    <col min="13572" max="13572" width="14.7109375" style="134" customWidth="1"/>
    <col min="13573" max="13824" width="9.140625" style="134"/>
    <col min="13825" max="13825" width="6.140625" style="134" customWidth="1"/>
    <col min="13826" max="13826" width="28.7109375" style="134" customWidth="1"/>
    <col min="13827" max="13827" width="50.7109375" style="134" customWidth="1"/>
    <col min="13828" max="13828" width="14.7109375" style="134" customWidth="1"/>
    <col min="13829" max="14080" width="9.140625" style="134"/>
    <col min="14081" max="14081" width="6.140625" style="134" customWidth="1"/>
    <col min="14082" max="14082" width="28.7109375" style="134" customWidth="1"/>
    <col min="14083" max="14083" width="50.7109375" style="134" customWidth="1"/>
    <col min="14084" max="14084" width="14.7109375" style="134" customWidth="1"/>
    <col min="14085" max="14336" width="9.140625" style="134"/>
    <col min="14337" max="14337" width="6.140625" style="134" customWidth="1"/>
    <col min="14338" max="14338" width="28.7109375" style="134" customWidth="1"/>
    <col min="14339" max="14339" width="50.7109375" style="134" customWidth="1"/>
    <col min="14340" max="14340" width="14.7109375" style="134" customWidth="1"/>
    <col min="14341" max="14592" width="9.140625" style="134"/>
    <col min="14593" max="14593" width="6.140625" style="134" customWidth="1"/>
    <col min="14594" max="14594" width="28.7109375" style="134" customWidth="1"/>
    <col min="14595" max="14595" width="50.7109375" style="134" customWidth="1"/>
    <col min="14596" max="14596" width="14.7109375" style="134" customWidth="1"/>
    <col min="14597" max="14848" width="9.140625" style="134"/>
    <col min="14849" max="14849" width="6.140625" style="134" customWidth="1"/>
    <col min="14850" max="14850" width="28.7109375" style="134" customWidth="1"/>
    <col min="14851" max="14851" width="50.7109375" style="134" customWidth="1"/>
    <col min="14852" max="14852" width="14.7109375" style="134" customWidth="1"/>
    <col min="14853" max="15104" width="9.140625" style="134"/>
    <col min="15105" max="15105" width="6.140625" style="134" customWidth="1"/>
    <col min="15106" max="15106" width="28.7109375" style="134" customWidth="1"/>
    <col min="15107" max="15107" width="50.7109375" style="134" customWidth="1"/>
    <col min="15108" max="15108" width="14.7109375" style="134" customWidth="1"/>
    <col min="15109" max="15360" width="9.140625" style="134"/>
    <col min="15361" max="15361" width="6.140625" style="134" customWidth="1"/>
    <col min="15362" max="15362" width="28.7109375" style="134" customWidth="1"/>
    <col min="15363" max="15363" width="50.7109375" style="134" customWidth="1"/>
    <col min="15364" max="15364" width="14.7109375" style="134" customWidth="1"/>
    <col min="15365" max="15616" width="9.140625" style="134"/>
    <col min="15617" max="15617" width="6.140625" style="134" customWidth="1"/>
    <col min="15618" max="15618" width="28.7109375" style="134" customWidth="1"/>
    <col min="15619" max="15619" width="50.7109375" style="134" customWidth="1"/>
    <col min="15620" max="15620" width="14.7109375" style="134" customWidth="1"/>
    <col min="15621" max="15872" width="9.140625" style="134"/>
    <col min="15873" max="15873" width="6.140625" style="134" customWidth="1"/>
    <col min="15874" max="15874" width="28.7109375" style="134" customWidth="1"/>
    <col min="15875" max="15875" width="50.7109375" style="134" customWidth="1"/>
    <col min="15876" max="15876" width="14.7109375" style="134" customWidth="1"/>
    <col min="15877" max="16128" width="9.140625" style="134"/>
    <col min="16129" max="16129" width="6.140625" style="134" customWidth="1"/>
    <col min="16130" max="16130" width="28.7109375" style="134" customWidth="1"/>
    <col min="16131" max="16131" width="50.7109375" style="134" customWidth="1"/>
    <col min="16132" max="16132" width="14.7109375" style="134" customWidth="1"/>
    <col min="16133" max="16384" width="9.140625" style="134"/>
  </cols>
  <sheetData>
    <row r="1" spans="1:4" ht="21" customHeight="1" x14ac:dyDescent="0.2">
      <c r="A1" s="1" t="s">
        <v>146</v>
      </c>
      <c r="B1" s="1"/>
      <c r="C1" s="10"/>
    </row>
    <row r="2" spans="1:4" ht="21" customHeight="1" x14ac:dyDescent="0.2">
      <c r="A2" s="1"/>
      <c r="B2" s="1"/>
      <c r="C2" s="10"/>
    </row>
    <row r="3" spans="1:4" ht="14.1" customHeight="1" x14ac:dyDescent="0.25">
      <c r="A3" s="3" t="s">
        <v>388</v>
      </c>
      <c r="B3" s="1"/>
      <c r="C3" s="10"/>
    </row>
    <row r="4" spans="1:4" ht="14.1" customHeight="1" x14ac:dyDescent="0.2">
      <c r="A4" s="6" t="s">
        <v>160</v>
      </c>
      <c r="B4" s="1"/>
      <c r="C4" s="10"/>
    </row>
    <row r="5" spans="1:4" ht="15.75" x14ac:dyDescent="0.25">
      <c r="A5" s="3"/>
      <c r="B5" s="1"/>
      <c r="C5" s="10"/>
      <c r="D5" s="135"/>
    </row>
    <row r="6" spans="1:4" ht="12.75" x14ac:dyDescent="0.2">
      <c r="A6" s="136" t="s">
        <v>143</v>
      </c>
      <c r="B6" s="136" t="s">
        <v>77</v>
      </c>
      <c r="C6" s="136" t="s">
        <v>142</v>
      </c>
      <c r="D6" s="136" t="s">
        <v>23</v>
      </c>
    </row>
    <row r="7" spans="1:4" x14ac:dyDescent="0.2">
      <c r="A7" s="137">
        <v>1037</v>
      </c>
      <c r="B7" s="138" t="s">
        <v>0</v>
      </c>
      <c r="C7" s="137"/>
      <c r="D7" s="139"/>
    </row>
    <row r="8" spans="1:4" ht="48" x14ac:dyDescent="0.2">
      <c r="A8" s="140"/>
      <c r="B8" s="141" t="s">
        <v>2</v>
      </c>
      <c r="C8" s="141" t="s">
        <v>299</v>
      </c>
      <c r="D8" s="142">
        <v>49</v>
      </c>
    </row>
    <row r="9" spans="1:4" x14ac:dyDescent="0.2">
      <c r="A9" s="137">
        <v>2212</v>
      </c>
      <c r="B9" s="138" t="s">
        <v>151</v>
      </c>
      <c r="C9" s="138"/>
      <c r="D9" s="137"/>
    </row>
    <row r="10" spans="1:4" x14ac:dyDescent="0.2">
      <c r="A10" s="140"/>
      <c r="B10" s="141" t="s">
        <v>300</v>
      </c>
      <c r="C10" s="141" t="s">
        <v>301</v>
      </c>
      <c r="D10" s="142">
        <v>170</v>
      </c>
    </row>
    <row r="11" spans="1:4" x14ac:dyDescent="0.2">
      <c r="A11" s="137">
        <v>2219</v>
      </c>
      <c r="B11" s="138" t="s">
        <v>302</v>
      </c>
      <c r="C11" s="138"/>
      <c r="D11" s="137"/>
    </row>
    <row r="12" spans="1:4" x14ac:dyDescent="0.2">
      <c r="A12" s="140"/>
      <c r="B12" s="141" t="s">
        <v>303</v>
      </c>
      <c r="C12" s="141" t="s">
        <v>301</v>
      </c>
      <c r="D12" s="142">
        <v>50</v>
      </c>
    </row>
    <row r="13" spans="1:4" ht="24" x14ac:dyDescent="0.2">
      <c r="A13" s="140"/>
      <c r="B13" s="141" t="s">
        <v>304</v>
      </c>
      <c r="C13" s="141" t="s">
        <v>305</v>
      </c>
      <c r="D13" s="142">
        <v>100.5</v>
      </c>
    </row>
    <row r="14" spans="1:4" x14ac:dyDescent="0.2">
      <c r="A14" s="137">
        <v>2221</v>
      </c>
      <c r="B14" s="138" t="s">
        <v>306</v>
      </c>
      <c r="C14" s="138"/>
      <c r="D14" s="137"/>
    </row>
    <row r="15" spans="1:4" ht="24" x14ac:dyDescent="0.2">
      <c r="A15" s="140"/>
      <c r="B15" s="141" t="s">
        <v>307</v>
      </c>
      <c r="C15" s="141" t="s">
        <v>308</v>
      </c>
      <c r="D15" s="142">
        <v>96.5</v>
      </c>
    </row>
    <row r="16" spans="1:4" x14ac:dyDescent="0.2">
      <c r="A16" s="137">
        <v>2321</v>
      </c>
      <c r="B16" s="138" t="s">
        <v>309</v>
      </c>
      <c r="C16" s="138"/>
      <c r="D16" s="137"/>
    </row>
    <row r="17" spans="1:5" ht="24" x14ac:dyDescent="0.2">
      <c r="A17" s="140"/>
      <c r="B17" s="141" t="s">
        <v>310</v>
      </c>
      <c r="C17" s="141" t="s">
        <v>311</v>
      </c>
      <c r="D17" s="142">
        <v>2173</v>
      </c>
    </row>
    <row r="18" spans="1:5" x14ac:dyDescent="0.2">
      <c r="A18" s="137">
        <v>2333</v>
      </c>
      <c r="B18" s="138" t="s">
        <v>312</v>
      </c>
      <c r="C18" s="143"/>
      <c r="D18" s="137"/>
    </row>
    <row r="19" spans="1:5" ht="48" x14ac:dyDescent="0.2">
      <c r="A19" s="140"/>
      <c r="B19" s="141" t="s">
        <v>312</v>
      </c>
      <c r="C19" s="141" t="s">
        <v>313</v>
      </c>
      <c r="D19" s="142">
        <v>74</v>
      </c>
    </row>
    <row r="20" spans="1:5" x14ac:dyDescent="0.2">
      <c r="A20" s="137">
        <v>3111</v>
      </c>
      <c r="B20" s="138" t="s">
        <v>202</v>
      </c>
      <c r="C20" s="138"/>
      <c r="D20" s="137"/>
    </row>
    <row r="21" spans="1:5" ht="24" x14ac:dyDescent="0.2">
      <c r="A21" s="140"/>
      <c r="B21" s="141" t="s">
        <v>1</v>
      </c>
      <c r="C21" s="141" t="s">
        <v>314</v>
      </c>
      <c r="D21" s="142">
        <v>18</v>
      </c>
    </row>
    <row r="22" spans="1:5" x14ac:dyDescent="0.2">
      <c r="A22" s="137">
        <v>3113</v>
      </c>
      <c r="B22" s="138" t="s">
        <v>148</v>
      </c>
      <c r="C22" s="138"/>
      <c r="D22" s="139"/>
    </row>
    <row r="23" spans="1:5" x14ac:dyDescent="0.2">
      <c r="A23" s="140"/>
      <c r="B23" s="141"/>
      <c r="C23" s="141"/>
      <c r="D23" s="142">
        <v>2782</v>
      </c>
    </row>
    <row r="24" spans="1:5" ht="24" x14ac:dyDescent="0.2">
      <c r="A24" s="140"/>
      <c r="B24" s="141" t="s">
        <v>315</v>
      </c>
      <c r="C24" s="141" t="s">
        <v>316</v>
      </c>
      <c r="D24" s="142">
        <v>4031</v>
      </c>
    </row>
    <row r="25" spans="1:5" ht="36" x14ac:dyDescent="0.2">
      <c r="A25" s="140"/>
      <c r="B25" s="141" t="s">
        <v>317</v>
      </c>
      <c r="C25" s="141" t="s">
        <v>318</v>
      </c>
      <c r="D25" s="142">
        <v>342</v>
      </c>
      <c r="E25" s="144"/>
    </row>
    <row r="26" spans="1:5" x14ac:dyDescent="0.2">
      <c r="A26" s="137">
        <v>3322</v>
      </c>
      <c r="B26" s="145" t="s">
        <v>319</v>
      </c>
      <c r="C26" s="146"/>
      <c r="D26" s="147"/>
      <c r="E26" s="144"/>
    </row>
    <row r="27" spans="1:5" ht="48" x14ac:dyDescent="0.2">
      <c r="A27" s="140"/>
      <c r="B27" s="148" t="s">
        <v>173</v>
      </c>
      <c r="C27" s="141" t="s">
        <v>320</v>
      </c>
      <c r="D27" s="142">
        <v>245</v>
      </c>
      <c r="E27" s="144"/>
    </row>
    <row r="28" spans="1:5" x14ac:dyDescent="0.2">
      <c r="A28" s="137">
        <v>3612</v>
      </c>
      <c r="B28" s="138" t="s">
        <v>144</v>
      </c>
      <c r="C28" s="146"/>
      <c r="D28" s="147"/>
      <c r="E28" s="144"/>
    </row>
    <row r="29" spans="1:5" ht="24" x14ac:dyDescent="0.2">
      <c r="A29" s="140"/>
      <c r="B29" s="141" t="s">
        <v>321</v>
      </c>
      <c r="C29" s="141" t="s">
        <v>322</v>
      </c>
      <c r="D29" s="142">
        <v>127</v>
      </c>
    </row>
    <row r="30" spans="1:5" ht="24" x14ac:dyDescent="0.2">
      <c r="A30" s="140"/>
      <c r="B30" s="141" t="s">
        <v>174</v>
      </c>
      <c r="C30" s="141" t="s">
        <v>323</v>
      </c>
      <c r="D30" s="142">
        <v>25</v>
      </c>
    </row>
    <row r="31" spans="1:5" x14ac:dyDescent="0.2">
      <c r="A31" s="140"/>
      <c r="B31" s="148" t="s">
        <v>324</v>
      </c>
      <c r="C31" s="141" t="s">
        <v>325</v>
      </c>
      <c r="D31" s="142">
        <v>18762</v>
      </c>
    </row>
    <row r="32" spans="1:5" x14ac:dyDescent="0.2">
      <c r="A32" s="137">
        <v>3613</v>
      </c>
      <c r="B32" s="138" t="s">
        <v>150</v>
      </c>
      <c r="C32" s="146"/>
      <c r="D32" s="149"/>
    </row>
    <row r="33" spans="1:5" ht="24" x14ac:dyDescent="0.2">
      <c r="A33" s="140"/>
      <c r="B33" s="148" t="s">
        <v>326</v>
      </c>
      <c r="C33" s="141" t="s">
        <v>327</v>
      </c>
      <c r="D33" s="142">
        <v>395.5</v>
      </c>
    </row>
    <row r="34" spans="1:5" x14ac:dyDescent="0.2">
      <c r="A34" s="137">
        <v>3631</v>
      </c>
      <c r="B34" s="138" t="s">
        <v>328</v>
      </c>
      <c r="C34" s="146"/>
      <c r="D34" s="149"/>
    </row>
    <row r="35" spans="1:5" ht="24" x14ac:dyDescent="0.2">
      <c r="A35" s="140"/>
      <c r="B35" s="148" t="s">
        <v>329</v>
      </c>
      <c r="C35" s="141" t="s">
        <v>301</v>
      </c>
      <c r="D35" s="142">
        <v>100</v>
      </c>
    </row>
    <row r="36" spans="1:5" x14ac:dyDescent="0.2">
      <c r="A36" s="140"/>
      <c r="B36" s="148" t="s">
        <v>330</v>
      </c>
      <c r="C36" s="141" t="s">
        <v>301</v>
      </c>
      <c r="D36" s="142">
        <v>85</v>
      </c>
    </row>
    <row r="37" spans="1:5" x14ac:dyDescent="0.2">
      <c r="A37" s="137">
        <v>3635</v>
      </c>
      <c r="B37" s="138" t="s">
        <v>331</v>
      </c>
      <c r="C37" s="146"/>
      <c r="D37" s="149"/>
    </row>
    <row r="38" spans="1:5" ht="84" x14ac:dyDescent="0.2">
      <c r="A38" s="140"/>
      <c r="B38" s="141" t="s">
        <v>176</v>
      </c>
      <c r="C38" s="141" t="s">
        <v>332</v>
      </c>
      <c r="D38" s="142">
        <v>109</v>
      </c>
    </row>
    <row r="39" spans="1:5" x14ac:dyDescent="0.2">
      <c r="A39" s="140"/>
      <c r="B39" s="148" t="s">
        <v>175</v>
      </c>
      <c r="C39" s="141" t="s">
        <v>333</v>
      </c>
      <c r="D39" s="142">
        <v>1941</v>
      </c>
      <c r="E39" s="144"/>
    </row>
    <row r="40" spans="1:5" ht="24" x14ac:dyDescent="0.2">
      <c r="A40" s="140"/>
      <c r="B40" s="148" t="s">
        <v>334</v>
      </c>
      <c r="C40" s="141" t="s">
        <v>335</v>
      </c>
      <c r="D40" s="142">
        <v>300</v>
      </c>
    </row>
    <row r="41" spans="1:5" x14ac:dyDescent="0.2">
      <c r="A41" s="137">
        <v>3713</v>
      </c>
      <c r="B41" s="138" t="s">
        <v>177</v>
      </c>
      <c r="C41" s="150"/>
      <c r="D41" s="149"/>
    </row>
    <row r="42" spans="1:5" ht="24" x14ac:dyDescent="0.2">
      <c r="A42" s="140"/>
      <c r="B42" s="141" t="s">
        <v>336</v>
      </c>
      <c r="C42" s="141" t="s">
        <v>337</v>
      </c>
      <c r="D42" s="142">
        <v>392</v>
      </c>
    </row>
    <row r="43" spans="1:5" x14ac:dyDescent="0.2">
      <c r="A43" s="137">
        <v>3722</v>
      </c>
      <c r="B43" s="138" t="s">
        <v>152</v>
      </c>
      <c r="C43" s="150"/>
      <c r="D43" s="149"/>
    </row>
    <row r="44" spans="1:5" ht="48" x14ac:dyDescent="0.2">
      <c r="A44" s="140"/>
      <c r="B44" s="141" t="s">
        <v>3</v>
      </c>
      <c r="C44" s="141" t="s">
        <v>338</v>
      </c>
      <c r="D44" s="142">
        <v>129</v>
      </c>
    </row>
    <row r="45" spans="1:5" x14ac:dyDescent="0.2">
      <c r="A45" s="137">
        <v>6171</v>
      </c>
      <c r="B45" s="138" t="s">
        <v>149</v>
      </c>
      <c r="C45" s="146"/>
      <c r="D45" s="149"/>
    </row>
    <row r="46" spans="1:5" ht="24" x14ac:dyDescent="0.2">
      <c r="A46" s="140"/>
      <c r="B46" s="148" t="s">
        <v>4</v>
      </c>
      <c r="C46" s="141" t="s">
        <v>339</v>
      </c>
      <c r="D46" s="142">
        <v>66</v>
      </c>
    </row>
    <row r="47" spans="1:5" x14ac:dyDescent="0.2">
      <c r="A47" s="137">
        <v>6171</v>
      </c>
      <c r="B47" s="138" t="s">
        <v>340</v>
      </c>
      <c r="C47" s="146"/>
      <c r="D47" s="149"/>
    </row>
    <row r="48" spans="1:5" ht="24" x14ac:dyDescent="0.2">
      <c r="A48" s="151"/>
      <c r="B48" s="152" t="s">
        <v>164</v>
      </c>
      <c r="C48" s="152" t="s">
        <v>341</v>
      </c>
      <c r="D48" s="153">
        <v>46</v>
      </c>
    </row>
    <row r="49" spans="1:4" ht="12.75" x14ac:dyDescent="0.2">
      <c r="A49" s="154"/>
      <c r="B49" s="155" t="s">
        <v>145</v>
      </c>
      <c r="C49" s="156"/>
      <c r="D49" s="157">
        <f>SUM(D8:D48)</f>
        <v>32608.5</v>
      </c>
    </row>
    <row r="51" spans="1:4" x14ac:dyDescent="0.2">
      <c r="D51" s="159"/>
    </row>
    <row r="52" spans="1:4" x14ac:dyDescent="0.2">
      <c r="D52" s="159"/>
    </row>
    <row r="53" spans="1:4" x14ac:dyDescent="0.2">
      <c r="D53" s="159"/>
    </row>
    <row r="54" spans="1:4" x14ac:dyDescent="0.2">
      <c r="D54" s="159"/>
    </row>
    <row r="56" spans="1:4" x14ac:dyDescent="0.2">
      <c r="D56" s="160"/>
    </row>
  </sheetData>
  <phoneticPr fontId="34" type="noConversion"/>
  <pageMargins left="0.78740157499999996" right="0.78740157499999996" top="0.984251969" bottom="0.984251969" header="0.4921259845" footer="0.4921259845"/>
  <pageSetup paperSize="9"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E102"/>
  <sheetViews>
    <sheetView topLeftCell="A70" zoomScaleNormal="120" zoomScaleSheetLayoutView="110" workbookViewId="0">
      <selection activeCell="F91" sqref="F91"/>
    </sheetView>
  </sheetViews>
  <sheetFormatPr defaultRowHeight="12.75" x14ac:dyDescent="0.2"/>
  <cols>
    <col min="1" max="1" width="66.5703125" style="1" customWidth="1"/>
    <col min="2" max="2" width="14" style="1" customWidth="1"/>
    <col min="3" max="3" width="12.140625" style="1" bestFit="1" customWidth="1"/>
    <col min="4" max="16384" width="9.140625" style="1"/>
  </cols>
  <sheetData>
    <row r="1" spans="1:2" x14ac:dyDescent="0.2">
      <c r="A1" s="1" t="s">
        <v>137</v>
      </c>
    </row>
    <row r="2" spans="1:2" ht="15.75" x14ac:dyDescent="0.25">
      <c r="A2" s="3" t="s">
        <v>389</v>
      </c>
    </row>
    <row r="4" spans="1:2" x14ac:dyDescent="0.2">
      <c r="A4" s="201" t="s">
        <v>27</v>
      </c>
      <c r="B4" s="202" t="s">
        <v>163</v>
      </c>
    </row>
    <row r="5" spans="1:2" x14ac:dyDescent="0.2">
      <c r="A5" s="40" t="s">
        <v>221</v>
      </c>
      <c r="B5" s="50">
        <v>352870</v>
      </c>
    </row>
    <row r="6" spans="1:2" x14ac:dyDescent="0.2">
      <c r="A6" s="40" t="s">
        <v>130</v>
      </c>
      <c r="B6" s="50">
        <v>136739</v>
      </c>
    </row>
    <row r="7" spans="1:2" x14ac:dyDescent="0.2">
      <c r="A7" s="40" t="s">
        <v>220</v>
      </c>
      <c r="B7" s="50">
        <v>82070</v>
      </c>
    </row>
    <row r="8" spans="1:2" x14ac:dyDescent="0.2">
      <c r="A8" s="40" t="s">
        <v>133</v>
      </c>
      <c r="B8" s="50">
        <v>301348</v>
      </c>
    </row>
    <row r="9" spans="1:2" x14ac:dyDescent="0.2">
      <c r="A9" s="40" t="s">
        <v>222</v>
      </c>
      <c r="B9" s="50">
        <v>162913</v>
      </c>
    </row>
    <row r="10" spans="1:2" x14ac:dyDescent="0.2">
      <c r="A10" s="40" t="s">
        <v>24</v>
      </c>
      <c r="B10" s="50">
        <v>35496</v>
      </c>
    </row>
    <row r="11" spans="1:2" x14ac:dyDescent="0.2">
      <c r="A11" s="40" t="s">
        <v>132</v>
      </c>
      <c r="B11" s="50">
        <v>226826</v>
      </c>
    </row>
    <row r="12" spans="1:2" x14ac:dyDescent="0.2">
      <c r="A12" s="40" t="s">
        <v>128</v>
      </c>
      <c r="B12" s="50">
        <v>21000</v>
      </c>
    </row>
    <row r="13" spans="1:2" x14ac:dyDescent="0.2">
      <c r="A13" s="40" t="s">
        <v>129</v>
      </c>
      <c r="B13" s="50">
        <v>61304</v>
      </c>
    </row>
    <row r="14" spans="1:2" x14ac:dyDescent="0.2">
      <c r="A14" s="40" t="s">
        <v>125</v>
      </c>
      <c r="B14" s="50">
        <v>76116</v>
      </c>
    </row>
    <row r="15" spans="1:2" x14ac:dyDescent="0.2">
      <c r="A15" s="40" t="s">
        <v>126</v>
      </c>
      <c r="B15" s="50">
        <v>16000</v>
      </c>
    </row>
    <row r="16" spans="1:2" x14ac:dyDescent="0.2">
      <c r="A16" s="40" t="s">
        <v>219</v>
      </c>
      <c r="B16" s="50">
        <v>73678</v>
      </c>
    </row>
    <row r="17" spans="1:5" x14ac:dyDescent="0.2">
      <c r="A17" s="40" t="s">
        <v>370</v>
      </c>
      <c r="B17" s="50">
        <v>25000</v>
      </c>
    </row>
    <row r="18" spans="1:5" x14ac:dyDescent="0.2">
      <c r="A18" s="40" t="s">
        <v>369</v>
      </c>
      <c r="B18" s="50">
        <v>21000</v>
      </c>
    </row>
    <row r="19" spans="1:5" x14ac:dyDescent="0.2">
      <c r="A19" s="40" t="s">
        <v>25</v>
      </c>
      <c r="B19" s="50">
        <v>15000</v>
      </c>
    </row>
    <row r="20" spans="1:5" x14ac:dyDescent="0.2">
      <c r="A20" s="40" t="s">
        <v>127</v>
      </c>
      <c r="B20" s="50">
        <v>24391</v>
      </c>
    </row>
    <row r="21" spans="1:5" x14ac:dyDescent="0.2">
      <c r="A21" s="40" t="s">
        <v>26</v>
      </c>
      <c r="B21" s="50">
        <v>109739</v>
      </c>
      <c r="E21" s="10"/>
    </row>
    <row r="22" spans="1:5" x14ac:dyDescent="0.2">
      <c r="A22" s="40" t="s">
        <v>131</v>
      </c>
      <c r="B22" s="50">
        <v>32713</v>
      </c>
    </row>
    <row r="23" spans="1:5" ht="10.5" customHeight="1" x14ac:dyDescent="0.2">
      <c r="A23" s="40" t="s">
        <v>29</v>
      </c>
      <c r="B23" s="50">
        <v>55435</v>
      </c>
    </row>
    <row r="24" spans="1:5" x14ac:dyDescent="0.2">
      <c r="A24" s="40" t="s">
        <v>216</v>
      </c>
      <c r="B24" s="50">
        <v>22000</v>
      </c>
    </row>
    <row r="25" spans="1:5" x14ac:dyDescent="0.2">
      <c r="A25" s="40" t="s">
        <v>371</v>
      </c>
      <c r="B25" s="50">
        <v>20000</v>
      </c>
    </row>
    <row r="26" spans="1:5" x14ac:dyDescent="0.2">
      <c r="A26" s="40" t="s">
        <v>206</v>
      </c>
      <c r="B26" s="50">
        <v>14000</v>
      </c>
    </row>
    <row r="27" spans="1:5" x14ac:dyDescent="0.2">
      <c r="A27" s="40" t="s">
        <v>208</v>
      </c>
      <c r="B27" s="50">
        <v>3000</v>
      </c>
    </row>
    <row r="28" spans="1:5" x14ac:dyDescent="0.2">
      <c r="A28" s="40" t="s">
        <v>373</v>
      </c>
      <c r="B28" s="50">
        <v>23000</v>
      </c>
    </row>
    <row r="29" spans="1:5" x14ac:dyDescent="0.2">
      <c r="A29" s="40" t="s">
        <v>364</v>
      </c>
      <c r="B29" s="50">
        <v>20000</v>
      </c>
    </row>
    <row r="30" spans="1:5" x14ac:dyDescent="0.2">
      <c r="A30" s="40" t="s">
        <v>217</v>
      </c>
      <c r="B30" s="50">
        <v>18000</v>
      </c>
    </row>
    <row r="31" spans="1:5" x14ac:dyDescent="0.2">
      <c r="A31" s="40" t="s">
        <v>218</v>
      </c>
      <c r="B31" s="50">
        <v>15000</v>
      </c>
    </row>
    <row r="32" spans="1:5" x14ac:dyDescent="0.2">
      <c r="A32" s="4" t="s">
        <v>372</v>
      </c>
      <c r="B32" s="50">
        <v>20000</v>
      </c>
    </row>
    <row r="33" spans="1:3" x14ac:dyDescent="0.2">
      <c r="A33" s="207" t="s">
        <v>191</v>
      </c>
      <c r="B33" s="208">
        <f>SUM(B5:B32)</f>
        <v>1984638</v>
      </c>
    </row>
    <row r="34" spans="1:3" x14ac:dyDescent="0.2">
      <c r="A34" s="41"/>
      <c r="B34" s="42"/>
    </row>
    <row r="35" spans="1:3" x14ac:dyDescent="0.2">
      <c r="A35" s="201" t="s">
        <v>28</v>
      </c>
      <c r="B35" s="203" t="s">
        <v>163</v>
      </c>
    </row>
    <row r="36" spans="1:3" x14ac:dyDescent="0.2">
      <c r="A36" s="40" t="s">
        <v>210</v>
      </c>
      <c r="B36" s="43">
        <v>74530</v>
      </c>
    </row>
    <row r="37" spans="1:3" x14ac:dyDescent="0.2">
      <c r="A37" s="40" t="s">
        <v>211</v>
      </c>
      <c r="B37" s="50">
        <v>480100</v>
      </c>
    </row>
    <row r="38" spans="1:3" x14ac:dyDescent="0.2">
      <c r="A38" s="40" t="s">
        <v>219</v>
      </c>
      <c r="B38" s="50">
        <v>41000</v>
      </c>
    </row>
    <row r="39" spans="1:3" x14ac:dyDescent="0.2">
      <c r="A39" s="40" t="s">
        <v>221</v>
      </c>
      <c r="B39" s="50">
        <v>363109</v>
      </c>
    </row>
    <row r="40" spans="1:3" x14ac:dyDescent="0.2">
      <c r="A40" s="207" t="s">
        <v>191</v>
      </c>
      <c r="B40" s="209">
        <f>SUM(B36:B39)</f>
        <v>958739</v>
      </c>
      <c r="C40" s="13"/>
    </row>
    <row r="41" spans="1:3" x14ac:dyDescent="0.2">
      <c r="A41" s="70" t="s">
        <v>223</v>
      </c>
      <c r="B41" s="46"/>
    </row>
    <row r="42" spans="1:3" x14ac:dyDescent="0.2">
      <c r="A42" s="6"/>
    </row>
    <row r="43" spans="1:3" x14ac:dyDescent="0.2">
      <c r="A43" s="201" t="s">
        <v>386</v>
      </c>
      <c r="B43" s="202" t="s">
        <v>163</v>
      </c>
    </row>
    <row r="44" spans="1:3" x14ac:dyDescent="0.2">
      <c r="A44" s="44" t="s">
        <v>375</v>
      </c>
      <c r="B44" s="50">
        <v>6000</v>
      </c>
    </row>
    <row r="45" spans="1:3" x14ac:dyDescent="0.2">
      <c r="A45" s="40" t="s">
        <v>374</v>
      </c>
      <c r="B45" s="50">
        <v>2000</v>
      </c>
    </row>
    <row r="46" spans="1:3" x14ac:dyDescent="0.2">
      <c r="A46" s="40" t="s">
        <v>376</v>
      </c>
      <c r="B46" s="50">
        <v>2000</v>
      </c>
    </row>
    <row r="47" spans="1:3" x14ac:dyDescent="0.2">
      <c r="A47" s="40" t="s">
        <v>377</v>
      </c>
      <c r="B47" s="50">
        <v>2000</v>
      </c>
    </row>
    <row r="48" spans="1:3" x14ac:dyDescent="0.2">
      <c r="A48" s="40" t="s">
        <v>378</v>
      </c>
      <c r="B48" s="50">
        <v>2000</v>
      </c>
    </row>
    <row r="49" spans="1:2" x14ac:dyDescent="0.2">
      <c r="A49" s="44" t="s">
        <v>379</v>
      </c>
      <c r="B49" s="50">
        <v>3000</v>
      </c>
    </row>
    <row r="50" spans="1:2" x14ac:dyDescent="0.2">
      <c r="A50" s="44" t="s">
        <v>380</v>
      </c>
      <c r="B50" s="50">
        <v>3000</v>
      </c>
    </row>
    <row r="51" spans="1:2" x14ac:dyDescent="0.2">
      <c r="A51" s="44" t="s">
        <v>381</v>
      </c>
      <c r="B51" s="50">
        <v>5000</v>
      </c>
    </row>
    <row r="52" spans="1:2" x14ac:dyDescent="0.2">
      <c r="A52" s="44" t="s">
        <v>382</v>
      </c>
      <c r="B52" s="50">
        <v>5000</v>
      </c>
    </row>
    <row r="53" spans="1:2" x14ac:dyDescent="0.2">
      <c r="A53" s="44" t="s">
        <v>383</v>
      </c>
      <c r="B53" s="50">
        <v>7000</v>
      </c>
    </row>
    <row r="54" spans="1:2" x14ac:dyDescent="0.2">
      <c r="A54" s="44" t="s">
        <v>384</v>
      </c>
      <c r="B54" s="50">
        <v>10000</v>
      </c>
    </row>
    <row r="55" spans="1:2" x14ac:dyDescent="0.2">
      <c r="A55" s="44" t="s">
        <v>385</v>
      </c>
      <c r="B55" s="50">
        <v>5000</v>
      </c>
    </row>
    <row r="56" spans="1:2" x14ac:dyDescent="0.2">
      <c r="A56" s="210" t="s">
        <v>188</v>
      </c>
      <c r="B56" s="208">
        <f>SUM(B44:B55)</f>
        <v>52000</v>
      </c>
    </row>
    <row r="57" spans="1:2" x14ac:dyDescent="0.2">
      <c r="A57" s="71"/>
      <c r="B57" s="72"/>
    </row>
    <row r="58" spans="1:2" x14ac:dyDescent="0.2">
      <c r="A58" s="204" t="s">
        <v>189</v>
      </c>
      <c r="B58" s="205" t="s">
        <v>163</v>
      </c>
    </row>
    <row r="59" spans="1:2" x14ac:dyDescent="0.2">
      <c r="A59" s="40" t="s">
        <v>212</v>
      </c>
      <c r="B59" s="50">
        <v>9000</v>
      </c>
    </row>
    <row r="60" spans="1:2" x14ac:dyDescent="0.2">
      <c r="A60" s="40" t="s">
        <v>213</v>
      </c>
      <c r="B60" s="50">
        <v>17500</v>
      </c>
    </row>
    <row r="61" spans="1:2" x14ac:dyDescent="0.2">
      <c r="A61" s="40" t="s">
        <v>192</v>
      </c>
      <c r="B61" s="50">
        <v>2900</v>
      </c>
    </row>
    <row r="62" spans="1:2" x14ac:dyDescent="0.2">
      <c r="A62" s="40" t="s">
        <v>214</v>
      </c>
      <c r="B62" s="50">
        <v>57000</v>
      </c>
    </row>
    <row r="63" spans="1:2" x14ac:dyDescent="0.2">
      <c r="A63" s="207" t="s">
        <v>186</v>
      </c>
      <c r="B63" s="208">
        <f>SUM(B59:B62)</f>
        <v>86400</v>
      </c>
    </row>
    <row r="64" spans="1:2" x14ac:dyDescent="0.2">
      <c r="A64" s="41"/>
      <c r="B64" s="51"/>
    </row>
    <row r="65" spans="1:2" x14ac:dyDescent="0.2">
      <c r="A65" s="204" t="s">
        <v>190</v>
      </c>
      <c r="B65" s="205" t="s">
        <v>163</v>
      </c>
    </row>
    <row r="66" spans="1:2" x14ac:dyDescent="0.2">
      <c r="A66" s="4" t="s">
        <v>360</v>
      </c>
      <c r="B66" s="50">
        <v>7000</v>
      </c>
    </row>
    <row r="67" spans="1:2" x14ac:dyDescent="0.2">
      <c r="A67" s="44" t="s">
        <v>361</v>
      </c>
      <c r="B67" s="50">
        <v>40000</v>
      </c>
    </row>
    <row r="68" spans="1:2" x14ac:dyDescent="0.2">
      <c r="A68" s="44" t="s">
        <v>362</v>
      </c>
      <c r="B68" s="50">
        <v>15000</v>
      </c>
    </row>
    <row r="69" spans="1:2" x14ac:dyDescent="0.2">
      <c r="A69" s="44" t="s">
        <v>363</v>
      </c>
      <c r="B69" s="50">
        <v>25000</v>
      </c>
    </row>
    <row r="70" spans="1:2" x14ac:dyDescent="0.2">
      <c r="A70" s="44" t="s">
        <v>351</v>
      </c>
      <c r="B70" s="50">
        <v>5000</v>
      </c>
    </row>
    <row r="71" spans="1:2" x14ac:dyDescent="0.2">
      <c r="A71" s="44" t="s">
        <v>352</v>
      </c>
      <c r="B71" s="50">
        <v>15000</v>
      </c>
    </row>
    <row r="72" spans="1:2" x14ac:dyDescent="0.2">
      <c r="A72" s="44" t="s">
        <v>353</v>
      </c>
      <c r="B72" s="50">
        <v>5000</v>
      </c>
    </row>
    <row r="73" spans="1:2" x14ac:dyDescent="0.2">
      <c r="A73" s="44" t="s">
        <v>215</v>
      </c>
      <c r="B73" s="50">
        <v>5000</v>
      </c>
    </row>
    <row r="74" spans="1:2" x14ac:dyDescent="0.2">
      <c r="A74" s="210" t="s">
        <v>187</v>
      </c>
      <c r="B74" s="208">
        <f>SUM(B66:B73)</f>
        <v>117000</v>
      </c>
    </row>
    <row r="75" spans="1:2" x14ac:dyDescent="0.2">
      <c r="A75" s="52"/>
      <c r="B75" s="51"/>
    </row>
    <row r="76" spans="1:2" x14ac:dyDescent="0.2">
      <c r="A76" s="204" t="s">
        <v>190</v>
      </c>
      <c r="B76" s="205" t="s">
        <v>163</v>
      </c>
    </row>
    <row r="77" spans="1:2" x14ac:dyDescent="0.2">
      <c r="A77" s="40" t="s">
        <v>354</v>
      </c>
      <c r="B77" s="50">
        <v>67913</v>
      </c>
    </row>
    <row r="78" spans="1:2" x14ac:dyDescent="0.2">
      <c r="A78" s="40" t="s">
        <v>355</v>
      </c>
      <c r="B78" s="50">
        <v>32435</v>
      </c>
    </row>
    <row r="79" spans="1:2" x14ac:dyDescent="0.2">
      <c r="A79" s="44" t="s">
        <v>356</v>
      </c>
      <c r="B79" s="50">
        <v>700000</v>
      </c>
    </row>
    <row r="80" spans="1:2" x14ac:dyDescent="0.2">
      <c r="A80" s="44" t="s">
        <v>357</v>
      </c>
      <c r="B80" s="50">
        <v>38870</v>
      </c>
    </row>
    <row r="81" spans="1:2" x14ac:dyDescent="0.2">
      <c r="A81" s="44" t="s">
        <v>358</v>
      </c>
      <c r="B81" s="50">
        <v>17000</v>
      </c>
    </row>
    <row r="82" spans="1:2" x14ac:dyDescent="0.2">
      <c r="A82" s="44" t="s">
        <v>359</v>
      </c>
      <c r="B82" s="50">
        <v>176782</v>
      </c>
    </row>
    <row r="83" spans="1:2" x14ac:dyDescent="0.2">
      <c r="A83" s="210" t="s">
        <v>187</v>
      </c>
      <c r="B83" s="208">
        <f>SUM(B77:B82)</f>
        <v>1033000</v>
      </c>
    </row>
    <row r="84" spans="1:2" x14ac:dyDescent="0.2">
      <c r="A84" s="52"/>
      <c r="B84" s="51"/>
    </row>
    <row r="85" spans="1:2" x14ac:dyDescent="0.2">
      <c r="A85" s="206" t="s">
        <v>154</v>
      </c>
      <c r="B85" s="203" t="s">
        <v>163</v>
      </c>
    </row>
    <row r="86" spans="1:2" x14ac:dyDescent="0.2">
      <c r="A86" s="45" t="s">
        <v>134</v>
      </c>
      <c r="B86" s="43">
        <v>21000</v>
      </c>
    </row>
    <row r="87" spans="1:2" x14ac:dyDescent="0.2">
      <c r="A87" s="40" t="s">
        <v>204</v>
      </c>
      <c r="B87" s="43">
        <v>6000</v>
      </c>
    </row>
    <row r="88" spans="1:2" x14ac:dyDescent="0.2">
      <c r="A88" s="44" t="s">
        <v>203</v>
      </c>
      <c r="B88" s="43">
        <v>12000</v>
      </c>
    </row>
    <row r="89" spans="1:2" x14ac:dyDescent="0.2">
      <c r="A89" s="44" t="s">
        <v>155</v>
      </c>
      <c r="B89" s="43">
        <v>5000</v>
      </c>
    </row>
    <row r="90" spans="1:2" x14ac:dyDescent="0.2">
      <c r="A90" s="44" t="s">
        <v>205</v>
      </c>
      <c r="B90" s="43">
        <v>11000</v>
      </c>
    </row>
    <row r="91" spans="1:2" x14ac:dyDescent="0.2">
      <c r="A91" s="44" t="s">
        <v>206</v>
      </c>
      <c r="B91" s="43">
        <v>10000</v>
      </c>
    </row>
    <row r="92" spans="1:2" x14ac:dyDescent="0.2">
      <c r="A92" s="44" t="s">
        <v>207</v>
      </c>
      <c r="B92" s="43">
        <v>9000</v>
      </c>
    </row>
    <row r="93" spans="1:2" x14ac:dyDescent="0.2">
      <c r="A93" s="44" t="s">
        <v>161</v>
      </c>
      <c r="B93" s="43">
        <v>5000</v>
      </c>
    </row>
    <row r="94" spans="1:2" x14ac:dyDescent="0.2">
      <c r="A94" s="44" t="s">
        <v>208</v>
      </c>
      <c r="B94" s="43">
        <v>2000</v>
      </c>
    </row>
    <row r="95" spans="1:2" x14ac:dyDescent="0.2">
      <c r="A95" s="40" t="s">
        <v>209</v>
      </c>
      <c r="B95" s="43">
        <v>4000</v>
      </c>
    </row>
    <row r="96" spans="1:2" x14ac:dyDescent="0.2">
      <c r="A96" s="40" t="s">
        <v>222</v>
      </c>
      <c r="B96" s="43">
        <v>8000</v>
      </c>
    </row>
    <row r="97" spans="1:2" x14ac:dyDescent="0.2">
      <c r="A97" s="40" t="s">
        <v>364</v>
      </c>
      <c r="B97" s="43">
        <v>4000</v>
      </c>
    </row>
    <row r="98" spans="1:2" x14ac:dyDescent="0.2">
      <c r="A98" s="40" t="s">
        <v>365</v>
      </c>
      <c r="B98" s="43">
        <v>5000</v>
      </c>
    </row>
    <row r="99" spans="1:2" x14ac:dyDescent="0.2">
      <c r="A99" s="43" t="s">
        <v>366</v>
      </c>
      <c r="B99" s="43">
        <v>5000</v>
      </c>
    </row>
    <row r="100" spans="1:2" x14ac:dyDescent="0.2">
      <c r="A100" s="40" t="s">
        <v>367</v>
      </c>
      <c r="B100" s="43">
        <v>19000</v>
      </c>
    </row>
    <row r="101" spans="1:2" x14ac:dyDescent="0.2">
      <c r="A101" s="40" t="s">
        <v>368</v>
      </c>
      <c r="B101" s="43">
        <v>3000</v>
      </c>
    </row>
    <row r="102" spans="1:2" x14ac:dyDescent="0.2">
      <c r="A102" s="207" t="s">
        <v>153</v>
      </c>
      <c r="B102" s="209">
        <f>SUM(B86:B101)</f>
        <v>129000</v>
      </c>
    </row>
  </sheetData>
  <phoneticPr fontId="3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F36"/>
  <sheetViews>
    <sheetView zoomScaleNormal="100" workbookViewId="0">
      <selection activeCell="I12" sqref="I12"/>
    </sheetView>
  </sheetViews>
  <sheetFormatPr defaultRowHeight="12.75" x14ac:dyDescent="0.2"/>
  <cols>
    <col min="1" max="1" width="17.28515625" customWidth="1"/>
    <col min="2" max="2" width="39.140625" customWidth="1"/>
    <col min="3" max="3" width="35" customWidth="1"/>
  </cols>
  <sheetData>
    <row r="1" spans="1:3" x14ac:dyDescent="0.2">
      <c r="A1" s="1" t="s">
        <v>141</v>
      </c>
      <c r="B1" s="1"/>
      <c r="C1" s="1"/>
    </row>
    <row r="3" spans="1:3" s="39" customFormat="1" ht="15.75" x14ac:dyDescent="0.25">
      <c r="A3" s="3" t="s">
        <v>239</v>
      </c>
      <c r="B3" s="31"/>
      <c r="C3" s="31"/>
    </row>
    <row r="5" spans="1:3" x14ac:dyDescent="0.2">
      <c r="A5" s="163" t="s">
        <v>101</v>
      </c>
      <c r="B5" s="163" t="s">
        <v>102</v>
      </c>
      <c r="C5" s="163" t="s">
        <v>240</v>
      </c>
    </row>
    <row r="6" spans="1:3" x14ac:dyDescent="0.2">
      <c r="A6" s="163">
        <v>2310010</v>
      </c>
      <c r="B6" s="9" t="s">
        <v>103</v>
      </c>
      <c r="C6" s="7">
        <v>12701794.140000001</v>
      </c>
    </row>
    <row r="7" spans="1:3" x14ac:dyDescent="0.2">
      <c r="A7" s="163">
        <v>2310011</v>
      </c>
      <c r="B7" s="9" t="s">
        <v>97</v>
      </c>
      <c r="C7" s="7">
        <v>669.22</v>
      </c>
    </row>
    <row r="8" spans="1:3" x14ac:dyDescent="0.2">
      <c r="A8" s="163">
        <v>2310012</v>
      </c>
      <c r="B8" s="9" t="s">
        <v>104</v>
      </c>
      <c r="C8" s="7">
        <v>15832028.1</v>
      </c>
    </row>
    <row r="9" spans="1:3" x14ac:dyDescent="0.2">
      <c r="A9" s="163">
        <v>2310016</v>
      </c>
      <c r="B9" s="9" t="s">
        <v>98</v>
      </c>
      <c r="C9" s="7">
        <v>1456430.65</v>
      </c>
    </row>
    <row r="10" spans="1:3" x14ac:dyDescent="0.2">
      <c r="A10" s="163">
        <v>2310018</v>
      </c>
      <c r="B10" s="9" t="s">
        <v>140</v>
      </c>
      <c r="C10" s="7">
        <v>468.7</v>
      </c>
    </row>
    <row r="11" spans="1:3" x14ac:dyDescent="0.2">
      <c r="A11" s="163">
        <v>2310019</v>
      </c>
      <c r="B11" s="9" t="s">
        <v>178</v>
      </c>
      <c r="C11" s="7">
        <v>6755511</v>
      </c>
    </row>
    <row r="12" spans="1:3" x14ac:dyDescent="0.2">
      <c r="A12" s="163">
        <v>2310020</v>
      </c>
      <c r="B12" s="9" t="s">
        <v>194</v>
      </c>
      <c r="C12" s="7">
        <v>861233.88</v>
      </c>
    </row>
    <row r="13" spans="1:3" x14ac:dyDescent="0.2">
      <c r="A13" s="11"/>
      <c r="B13" s="211" t="s">
        <v>107</v>
      </c>
      <c r="C13" s="212">
        <f>SUM(C6:C12)</f>
        <v>37608135.690000005</v>
      </c>
    </row>
    <row r="14" spans="1:3" x14ac:dyDescent="0.2">
      <c r="A14" s="163">
        <v>2360100</v>
      </c>
      <c r="B14" s="9" t="s">
        <v>58</v>
      </c>
      <c r="C14" s="7">
        <v>56706.54</v>
      </c>
    </row>
    <row r="15" spans="1:3" x14ac:dyDescent="0.2">
      <c r="A15" s="11"/>
      <c r="B15" s="211" t="s">
        <v>108</v>
      </c>
      <c r="C15" s="212">
        <f>SUM(C14)</f>
        <v>56706.54</v>
      </c>
    </row>
    <row r="16" spans="1:3" ht="15" x14ac:dyDescent="0.2">
      <c r="A16" s="11"/>
      <c r="B16" s="161" t="s">
        <v>193</v>
      </c>
      <c r="C16" s="213">
        <f>SUM(C15,C13)</f>
        <v>37664842.230000004</v>
      </c>
    </row>
    <row r="17" spans="1:6" x14ac:dyDescent="0.2">
      <c r="A17" s="163">
        <v>2450040</v>
      </c>
      <c r="B17" s="9" t="s">
        <v>106</v>
      </c>
      <c r="C17" s="7">
        <v>1384425.12</v>
      </c>
    </row>
    <row r="19" spans="1:6" x14ac:dyDescent="0.2">
      <c r="A19" s="12" t="s">
        <v>99</v>
      </c>
      <c r="B19" s="1"/>
      <c r="C19" s="1"/>
    </row>
    <row r="20" spans="1:6" x14ac:dyDescent="0.2">
      <c r="A20" s="12" t="s">
        <v>100</v>
      </c>
      <c r="B20" s="1"/>
      <c r="C20" s="13"/>
    </row>
    <row r="21" spans="1:6" x14ac:dyDescent="0.2">
      <c r="A21" s="12" t="s">
        <v>195</v>
      </c>
      <c r="B21" s="1"/>
      <c r="C21" s="1"/>
    </row>
    <row r="23" spans="1:6" x14ac:dyDescent="0.2">
      <c r="A23" s="14" t="s">
        <v>241</v>
      </c>
      <c r="B23" s="15"/>
      <c r="C23" s="15"/>
      <c r="D23" s="30"/>
      <c r="E23" s="30"/>
      <c r="F23" s="30"/>
    </row>
    <row r="25" spans="1:6" x14ac:dyDescent="0.2">
      <c r="A25" s="2"/>
      <c r="B25" s="2"/>
      <c r="C25" s="2"/>
    </row>
    <row r="26" spans="1:6" x14ac:dyDescent="0.2">
      <c r="A26" s="2"/>
      <c r="B26" s="2"/>
      <c r="C26" s="2"/>
    </row>
    <row r="27" spans="1:6" x14ac:dyDescent="0.2">
      <c r="A27" s="2"/>
      <c r="B27" s="2"/>
      <c r="C27" s="2"/>
    </row>
    <row r="28" spans="1:6" x14ac:dyDescent="0.2">
      <c r="A28" s="2"/>
      <c r="B28" s="2"/>
      <c r="C28" s="2"/>
    </row>
    <row r="29" spans="1:6" x14ac:dyDescent="0.2">
      <c r="A29" s="2"/>
      <c r="B29" s="2"/>
      <c r="C29" s="2"/>
    </row>
    <row r="30" spans="1:6" x14ac:dyDescent="0.2">
      <c r="A30" s="2"/>
      <c r="B30" s="2"/>
      <c r="C30" s="2"/>
    </row>
    <row r="33" spans="1:3" x14ac:dyDescent="0.2">
      <c r="A33" s="1"/>
      <c r="B33" s="1"/>
      <c r="C33" s="13"/>
    </row>
    <row r="36" spans="1:3" x14ac:dyDescent="0.2">
      <c r="C36" s="13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  <pageSetUpPr fitToPage="1"/>
  </sheetPr>
  <dimension ref="A1:O20"/>
  <sheetViews>
    <sheetView zoomScaleNormal="100" workbookViewId="0">
      <selection activeCell="F24" sqref="F24"/>
    </sheetView>
  </sheetViews>
  <sheetFormatPr defaultRowHeight="12.75" x14ac:dyDescent="0.2"/>
  <cols>
    <col min="1" max="1" width="9.28515625" style="1" bestFit="1" customWidth="1"/>
    <col min="2" max="2" width="18.85546875" style="1" customWidth="1"/>
    <col min="3" max="11" width="12.7109375" style="1" customWidth="1"/>
    <col min="12" max="12" width="12.140625" style="1" customWidth="1"/>
    <col min="13" max="13" width="12.7109375" style="1" customWidth="1"/>
    <col min="14" max="14" width="13.140625" style="1" customWidth="1"/>
    <col min="15" max="15" width="13" style="1" customWidth="1"/>
    <col min="16" max="16384" width="9.140625" style="1"/>
  </cols>
  <sheetData>
    <row r="1" spans="1:15" x14ac:dyDescent="0.2">
      <c r="A1" s="1" t="s">
        <v>39</v>
      </c>
    </row>
    <row r="3" spans="1:15" s="31" customFormat="1" ht="15.75" x14ac:dyDescent="0.25">
      <c r="A3" s="3" t="s">
        <v>289</v>
      </c>
    </row>
    <row r="4" spans="1:15" x14ac:dyDescent="0.2">
      <c r="A4" s="2"/>
    </row>
    <row r="5" spans="1:15" x14ac:dyDescent="0.2">
      <c r="C5" s="180"/>
      <c r="D5" s="180"/>
      <c r="E5" s="180"/>
      <c r="F5" s="180"/>
      <c r="G5" s="180"/>
      <c r="H5" s="180"/>
      <c r="I5" s="180"/>
      <c r="J5" s="180"/>
      <c r="K5" s="180"/>
      <c r="L5" s="10"/>
      <c r="M5" s="10"/>
    </row>
    <row r="6" spans="1:15" ht="38.25" x14ac:dyDescent="0.2">
      <c r="A6" s="163" t="s">
        <v>110</v>
      </c>
      <c r="B6" s="163" t="s">
        <v>102</v>
      </c>
      <c r="C6" s="163" t="s">
        <v>113</v>
      </c>
      <c r="D6" s="201" t="s">
        <v>111</v>
      </c>
      <c r="E6" s="163" t="s">
        <v>55</v>
      </c>
      <c r="F6" s="201" t="s">
        <v>111</v>
      </c>
      <c r="G6" s="163" t="s">
        <v>40</v>
      </c>
      <c r="H6" s="201" t="s">
        <v>111</v>
      </c>
      <c r="I6" s="163" t="s">
        <v>156</v>
      </c>
      <c r="J6" s="201" t="s">
        <v>111</v>
      </c>
      <c r="K6" s="163" t="s">
        <v>162</v>
      </c>
      <c r="L6" s="201" t="s">
        <v>111</v>
      </c>
      <c r="M6" s="163" t="s">
        <v>15</v>
      </c>
      <c r="N6" s="201" t="s">
        <v>111</v>
      </c>
      <c r="O6" s="163" t="s">
        <v>242</v>
      </c>
    </row>
    <row r="7" spans="1:15" x14ac:dyDescent="0.2">
      <c r="A7" s="214"/>
      <c r="B7" s="161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</row>
    <row r="8" spans="1:15" s="4" customFormat="1" ht="24" customHeight="1" x14ac:dyDescent="0.2">
      <c r="A8" s="163">
        <v>2310010</v>
      </c>
      <c r="B8" s="9" t="s">
        <v>103</v>
      </c>
      <c r="C8" s="7">
        <v>21689074.66</v>
      </c>
      <c r="D8" s="33">
        <f>SUM(E8-C8)</f>
        <v>7045495.629999999</v>
      </c>
      <c r="E8" s="7">
        <v>28734570.289999999</v>
      </c>
      <c r="F8" s="33">
        <f>SUM(G8-E8)</f>
        <v>-4407273.2699999996</v>
      </c>
      <c r="G8" s="7">
        <v>24327297.02</v>
      </c>
      <c r="H8" s="33">
        <f>SUM(I8-G8)</f>
        <v>-11109792.209999999</v>
      </c>
      <c r="I8" s="7">
        <v>13217504.810000001</v>
      </c>
      <c r="J8" s="33">
        <f>SUM(K8-I8)</f>
        <v>21757495.210000001</v>
      </c>
      <c r="K8" s="7">
        <v>34975000.020000003</v>
      </c>
      <c r="L8" s="33">
        <f>SUM(M8-K8)</f>
        <v>-27319488.150000002</v>
      </c>
      <c r="M8" s="7">
        <v>7655511.8700000001</v>
      </c>
      <c r="N8" s="33">
        <f>SUM(O8-M8)</f>
        <v>5046282.2700000005</v>
      </c>
      <c r="O8" s="7">
        <v>12701794.140000001</v>
      </c>
    </row>
    <row r="9" spans="1:15" s="4" customFormat="1" ht="23.25" customHeight="1" x14ac:dyDescent="0.2">
      <c r="A9" s="163">
        <v>2310011</v>
      </c>
      <c r="B9" s="9" t="s">
        <v>54</v>
      </c>
      <c r="C9" s="7"/>
      <c r="D9" s="33">
        <f t="shared" ref="D9:D16" si="0">SUM(E9-C9)</f>
        <v>7339245.7800000003</v>
      </c>
      <c r="E9" s="7">
        <v>7339245.7800000003</v>
      </c>
      <c r="F9" s="33">
        <f t="shared" ref="F9:F18" si="1">SUM(G9-E9)</f>
        <v>10133242.529999997</v>
      </c>
      <c r="G9" s="7">
        <v>17472488.309999999</v>
      </c>
      <c r="H9" s="33">
        <f t="shared" ref="H9:H18" si="2">SUM(I9-G9)</f>
        <v>-15731623.299999999</v>
      </c>
      <c r="I9" s="7">
        <v>1740865.01</v>
      </c>
      <c r="J9" s="33">
        <f t="shared" ref="J9:J20" si="3">SUM(K9-I9)</f>
        <v>-1731729.2</v>
      </c>
      <c r="K9" s="7">
        <v>9135.81</v>
      </c>
      <c r="L9" s="33">
        <f t="shared" ref="L9:L18" si="4">SUM(M9-K9)</f>
        <v>13276171.91</v>
      </c>
      <c r="M9" s="7">
        <v>13285307.720000001</v>
      </c>
      <c r="N9" s="33">
        <f t="shared" ref="N9:N18" si="5">SUM(O9-M9)</f>
        <v>-13284638.5</v>
      </c>
      <c r="O9" s="7">
        <v>669.22</v>
      </c>
    </row>
    <row r="10" spans="1:15" s="4" customFormat="1" ht="24" customHeight="1" x14ac:dyDescent="0.2">
      <c r="A10" s="163">
        <v>2310012</v>
      </c>
      <c r="B10" s="9" t="s">
        <v>112</v>
      </c>
      <c r="C10" s="7">
        <v>20054579.329999998</v>
      </c>
      <c r="D10" s="33">
        <f t="shared" si="0"/>
        <v>4622944.25</v>
      </c>
      <c r="E10" s="7">
        <v>24677523.579999998</v>
      </c>
      <c r="F10" s="33">
        <f t="shared" si="1"/>
        <v>5009812.0500000007</v>
      </c>
      <c r="G10" s="7">
        <v>29687335.629999999</v>
      </c>
      <c r="H10" s="33">
        <f t="shared" si="2"/>
        <v>-15954643.029999999</v>
      </c>
      <c r="I10" s="7">
        <v>13732692.6</v>
      </c>
      <c r="J10" s="33">
        <f t="shared" si="3"/>
        <v>1905604.3100000005</v>
      </c>
      <c r="K10" s="7">
        <v>15638296.91</v>
      </c>
      <c r="L10" s="33">
        <f t="shared" si="4"/>
        <v>-4638720.3000000007</v>
      </c>
      <c r="M10" s="7">
        <v>10999576.609999999</v>
      </c>
      <c r="N10" s="33">
        <f t="shared" si="5"/>
        <v>4832451.49</v>
      </c>
      <c r="O10" s="7">
        <v>15832028.1</v>
      </c>
    </row>
    <row r="11" spans="1:15" s="4" customFormat="1" ht="24" customHeight="1" x14ac:dyDescent="0.2">
      <c r="A11" s="163">
        <v>2310013</v>
      </c>
      <c r="B11" s="9" t="s">
        <v>138</v>
      </c>
      <c r="C11" s="7">
        <v>222983.23</v>
      </c>
      <c r="D11" s="33">
        <f t="shared" si="0"/>
        <v>201.78999999997905</v>
      </c>
      <c r="E11" s="7">
        <v>223185.02</v>
      </c>
      <c r="F11" s="33">
        <f t="shared" si="1"/>
        <v>-24.869999999995343</v>
      </c>
      <c r="G11" s="7">
        <v>223160.15</v>
      </c>
      <c r="H11" s="33">
        <f t="shared" si="2"/>
        <v>-368.5</v>
      </c>
      <c r="I11" s="7">
        <v>222791.65</v>
      </c>
      <c r="J11" s="33">
        <f t="shared" si="3"/>
        <v>-450.10999999998603</v>
      </c>
      <c r="K11" s="7">
        <v>222341.54</v>
      </c>
      <c r="L11" s="33">
        <f t="shared" si="4"/>
        <v>-222341.54</v>
      </c>
      <c r="M11" s="7">
        <v>0</v>
      </c>
      <c r="N11" s="33">
        <f t="shared" si="5"/>
        <v>0</v>
      </c>
      <c r="O11" s="7">
        <v>0</v>
      </c>
    </row>
    <row r="12" spans="1:15" s="4" customFormat="1" ht="25.5" customHeight="1" x14ac:dyDescent="0.2">
      <c r="A12" s="163">
        <v>2310015</v>
      </c>
      <c r="B12" s="9" t="s">
        <v>139</v>
      </c>
      <c r="C12" s="7">
        <v>45437.29</v>
      </c>
      <c r="D12" s="33">
        <f t="shared" si="0"/>
        <v>-163.55999999999767</v>
      </c>
      <c r="E12" s="7">
        <v>45273.73</v>
      </c>
      <c r="F12" s="33">
        <f t="shared" si="1"/>
        <v>-171.80000000000291</v>
      </c>
      <c r="G12" s="7">
        <v>45101.93</v>
      </c>
      <c r="H12" s="33">
        <f t="shared" si="2"/>
        <v>-5500.8499999999985</v>
      </c>
      <c r="I12" s="7">
        <v>39601.08</v>
      </c>
      <c r="J12" s="33">
        <f t="shared" si="3"/>
        <v>-522.86000000000058</v>
      </c>
      <c r="K12" s="7">
        <v>39078.22</v>
      </c>
      <c r="L12" s="33">
        <f t="shared" si="4"/>
        <v>-39078.22</v>
      </c>
      <c r="M12" s="7">
        <v>0</v>
      </c>
      <c r="N12" s="33">
        <f t="shared" si="5"/>
        <v>0</v>
      </c>
      <c r="O12" s="7">
        <v>0</v>
      </c>
    </row>
    <row r="13" spans="1:15" s="4" customFormat="1" ht="24.75" customHeight="1" x14ac:dyDescent="0.2">
      <c r="A13" s="163">
        <v>2310019</v>
      </c>
      <c r="B13" s="9" t="s">
        <v>178</v>
      </c>
      <c r="C13" s="7">
        <v>1773718.49</v>
      </c>
      <c r="D13" s="33">
        <f t="shared" si="0"/>
        <v>419005.19999999995</v>
      </c>
      <c r="E13" s="7">
        <v>2192723.69</v>
      </c>
      <c r="F13" s="33">
        <f t="shared" si="1"/>
        <v>1741270.0100000002</v>
      </c>
      <c r="G13" s="7">
        <v>3933993.7</v>
      </c>
      <c r="H13" s="33">
        <f t="shared" si="2"/>
        <v>-2056054.2800000003</v>
      </c>
      <c r="I13" s="7">
        <v>1877939.42</v>
      </c>
      <c r="J13" s="33">
        <f t="shared" si="3"/>
        <v>3506812.3499999996</v>
      </c>
      <c r="K13" s="7">
        <v>5384751.7699999996</v>
      </c>
      <c r="L13" s="33">
        <f t="shared" si="4"/>
        <v>6464087.120000001</v>
      </c>
      <c r="M13" s="7">
        <v>11848838.890000001</v>
      </c>
      <c r="N13" s="33">
        <f t="shared" si="5"/>
        <v>-5093327.8900000006</v>
      </c>
      <c r="O13" s="7">
        <v>6755511</v>
      </c>
    </row>
    <row r="14" spans="1:15" s="4" customFormat="1" ht="23.25" customHeight="1" x14ac:dyDescent="0.2">
      <c r="A14" s="163">
        <v>2310016</v>
      </c>
      <c r="B14" s="9" t="s">
        <v>114</v>
      </c>
      <c r="C14" s="7">
        <v>1933877.54</v>
      </c>
      <c r="D14" s="33">
        <f t="shared" si="0"/>
        <v>27365.010000000009</v>
      </c>
      <c r="E14" s="7">
        <v>1961242.55</v>
      </c>
      <c r="F14" s="33">
        <f t="shared" si="1"/>
        <v>-325640.27</v>
      </c>
      <c r="G14" s="7">
        <v>1635602.28</v>
      </c>
      <c r="H14" s="33">
        <f t="shared" si="2"/>
        <v>-170656.04000000004</v>
      </c>
      <c r="I14" s="7">
        <v>1464946.24</v>
      </c>
      <c r="J14" s="33">
        <f t="shared" si="3"/>
        <v>-684808.02</v>
      </c>
      <c r="K14" s="7">
        <v>780138.22</v>
      </c>
      <c r="L14" s="33">
        <f t="shared" si="4"/>
        <v>852605.2</v>
      </c>
      <c r="M14" s="7">
        <v>1632743.42</v>
      </c>
      <c r="N14" s="33">
        <f t="shared" si="5"/>
        <v>-176312.77000000002</v>
      </c>
      <c r="O14" s="7">
        <v>1456430.65</v>
      </c>
    </row>
    <row r="15" spans="1:15" s="4" customFormat="1" ht="23.25" customHeight="1" x14ac:dyDescent="0.2">
      <c r="A15" s="163"/>
      <c r="B15" s="9" t="s">
        <v>16</v>
      </c>
      <c r="C15" s="7"/>
      <c r="D15" s="33"/>
      <c r="E15" s="7"/>
      <c r="F15" s="33"/>
      <c r="G15" s="7"/>
      <c r="H15" s="33"/>
      <c r="I15" s="7"/>
      <c r="J15" s="33"/>
      <c r="K15" s="7"/>
      <c r="L15" s="33">
        <f t="shared" si="4"/>
        <v>301027.40000000002</v>
      </c>
      <c r="M15" s="7">
        <v>301027.40000000002</v>
      </c>
      <c r="N15" s="33">
        <f t="shared" si="5"/>
        <v>560206.48</v>
      </c>
      <c r="O15" s="7">
        <v>861233.88</v>
      </c>
    </row>
    <row r="16" spans="1:15" s="4" customFormat="1" ht="25.5" x14ac:dyDescent="0.2">
      <c r="A16" s="163">
        <v>2360120</v>
      </c>
      <c r="B16" s="9" t="s">
        <v>105</v>
      </c>
      <c r="C16" s="7">
        <v>6166014.4000000004</v>
      </c>
      <c r="D16" s="33">
        <f t="shared" si="0"/>
        <v>-6166014.4000000004</v>
      </c>
      <c r="E16" s="7">
        <v>0</v>
      </c>
      <c r="F16" s="33">
        <f t="shared" si="1"/>
        <v>0</v>
      </c>
      <c r="G16" s="7">
        <v>0</v>
      </c>
      <c r="H16" s="33">
        <f t="shared" si="2"/>
        <v>0</v>
      </c>
      <c r="I16" s="7">
        <v>0</v>
      </c>
      <c r="J16" s="33">
        <f t="shared" si="3"/>
        <v>0</v>
      </c>
      <c r="K16" s="7">
        <v>0</v>
      </c>
      <c r="L16" s="33">
        <f t="shared" si="4"/>
        <v>0</v>
      </c>
      <c r="M16" s="7">
        <v>0</v>
      </c>
      <c r="N16" s="33">
        <f t="shared" si="5"/>
        <v>0</v>
      </c>
      <c r="O16" s="7">
        <v>0</v>
      </c>
    </row>
    <row r="17" spans="1:15" s="4" customFormat="1" x14ac:dyDescent="0.2">
      <c r="A17" s="163">
        <v>2310018</v>
      </c>
      <c r="B17" s="9" t="s">
        <v>140</v>
      </c>
      <c r="C17" s="7">
        <v>0</v>
      </c>
      <c r="D17" s="33">
        <v>0</v>
      </c>
      <c r="E17" s="7">
        <v>0</v>
      </c>
      <c r="F17" s="33">
        <f t="shared" si="1"/>
        <v>910</v>
      </c>
      <c r="G17" s="7">
        <v>910</v>
      </c>
      <c r="H17" s="33">
        <f t="shared" si="2"/>
        <v>-360</v>
      </c>
      <c r="I17" s="7">
        <v>550</v>
      </c>
      <c r="J17" s="33">
        <f t="shared" si="3"/>
        <v>-360</v>
      </c>
      <c r="K17" s="7">
        <v>190</v>
      </c>
      <c r="L17" s="33">
        <f t="shared" si="4"/>
        <v>-360.12</v>
      </c>
      <c r="M17" s="7">
        <v>-170.12</v>
      </c>
      <c r="N17" s="33">
        <f t="shared" si="5"/>
        <v>638.81999999999994</v>
      </c>
      <c r="O17" s="7">
        <v>468.7</v>
      </c>
    </row>
    <row r="18" spans="1:15" s="4" customFormat="1" ht="20.25" customHeight="1" x14ac:dyDescent="0.2">
      <c r="A18" s="163">
        <v>2360100</v>
      </c>
      <c r="B18" s="9" t="s">
        <v>58</v>
      </c>
      <c r="C18" s="7">
        <v>98630.15</v>
      </c>
      <c r="D18" s="33">
        <f>SUM(E18-C18)</f>
        <v>-10396.419999999998</v>
      </c>
      <c r="E18" s="7">
        <v>88233.73</v>
      </c>
      <c r="F18" s="33">
        <f t="shared" si="1"/>
        <v>18079.059999999998</v>
      </c>
      <c r="G18" s="7">
        <v>106312.79</v>
      </c>
      <c r="H18" s="33">
        <f t="shared" si="2"/>
        <v>12500.790000000008</v>
      </c>
      <c r="I18" s="7">
        <v>118813.58</v>
      </c>
      <c r="J18" s="33">
        <f t="shared" si="3"/>
        <v>-72859.510000000009</v>
      </c>
      <c r="K18" s="7">
        <v>45954.07</v>
      </c>
      <c r="L18" s="33">
        <f t="shared" si="4"/>
        <v>-6423.1500000000015</v>
      </c>
      <c r="M18" s="7">
        <v>39530.92</v>
      </c>
      <c r="N18" s="33">
        <f t="shared" si="5"/>
        <v>17175.620000000003</v>
      </c>
      <c r="O18" s="7">
        <v>56706.54</v>
      </c>
    </row>
    <row r="19" spans="1:15" s="4" customFormat="1" ht="26.25" customHeight="1" x14ac:dyDescent="0.2">
      <c r="A19" s="214"/>
      <c r="B19" s="161"/>
      <c r="C19" s="162">
        <f t="shared" ref="C19:O19" si="6">SUM(C8:C18)</f>
        <v>51984315.089999989</v>
      </c>
      <c r="D19" s="216">
        <f t="shared" si="6"/>
        <v>13277683.280000001</v>
      </c>
      <c r="E19" s="162">
        <f t="shared" si="6"/>
        <v>65261998.36999999</v>
      </c>
      <c r="F19" s="216">
        <f t="shared" si="6"/>
        <v>12170203.439999999</v>
      </c>
      <c r="G19" s="162">
        <f t="shared" si="6"/>
        <v>77432201.810000017</v>
      </c>
      <c r="H19" s="216">
        <f t="shared" si="6"/>
        <v>-45016497.420000002</v>
      </c>
      <c r="I19" s="162">
        <f t="shared" si="6"/>
        <v>32415704.389999997</v>
      </c>
      <c r="J19" s="216">
        <f t="shared" si="6"/>
        <v>24679182.170000002</v>
      </c>
      <c r="K19" s="162">
        <f t="shared" si="6"/>
        <v>57094886.56000001</v>
      </c>
      <c r="L19" s="216">
        <f t="shared" si="6"/>
        <v>-11332519.85</v>
      </c>
      <c r="M19" s="162">
        <f t="shared" si="6"/>
        <v>45762366.710000008</v>
      </c>
      <c r="N19" s="216">
        <f t="shared" si="6"/>
        <v>-8097524.4799999977</v>
      </c>
      <c r="O19" s="162">
        <f t="shared" si="6"/>
        <v>37664842.230000004</v>
      </c>
    </row>
    <row r="20" spans="1:15" s="4" customFormat="1" ht="25.5" x14ac:dyDescent="0.2">
      <c r="A20" s="163">
        <v>2450040</v>
      </c>
      <c r="B20" s="9" t="s">
        <v>106</v>
      </c>
      <c r="C20" s="7">
        <v>1494801.66</v>
      </c>
      <c r="D20" s="33">
        <f>SUM(E20-C20)</f>
        <v>-23538.449999999953</v>
      </c>
      <c r="E20" s="7">
        <v>1471263.21</v>
      </c>
      <c r="F20" s="33">
        <f>SUM(G20-E20)</f>
        <v>-276899.71999999997</v>
      </c>
      <c r="G20" s="7">
        <v>1194363.49</v>
      </c>
      <c r="H20" s="33">
        <f>SUM(I20-G20)</f>
        <v>-32076.669999999925</v>
      </c>
      <c r="I20" s="7">
        <v>1162286.82</v>
      </c>
      <c r="J20" s="33">
        <f t="shared" si="3"/>
        <v>48979.219999999972</v>
      </c>
      <c r="K20" s="7">
        <v>1211266.04</v>
      </c>
      <c r="L20" s="33">
        <f>SUM(M20-K20)</f>
        <v>66404.389999999898</v>
      </c>
      <c r="M20" s="7">
        <v>1277670.43</v>
      </c>
      <c r="N20" s="33">
        <f>SUM(O20-M20)</f>
        <v>106754.69000000018</v>
      </c>
      <c r="O20" s="7">
        <v>1384425.12</v>
      </c>
    </row>
  </sheetData>
  <mergeCells count="1">
    <mergeCell ref="C5:K5"/>
  </mergeCells>
  <phoneticPr fontId="3" type="noConversion"/>
  <pageMargins left="0.78740157499999996" right="0.78740157499999996" top="0.984251969" bottom="0.984251969" header="0.4921259845" footer="0.4921259845"/>
  <pageSetup paperSize="9" scale="68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38"/>
  <sheetViews>
    <sheetView zoomScale="110" zoomScaleNormal="110" workbookViewId="0">
      <selection activeCell="A18" sqref="A18:C18"/>
    </sheetView>
  </sheetViews>
  <sheetFormatPr defaultRowHeight="12.75" x14ac:dyDescent="0.2"/>
  <cols>
    <col min="1" max="1" width="47.7109375" style="73" bestFit="1" customWidth="1"/>
    <col min="2" max="2" width="26.42578125" style="73" bestFit="1" customWidth="1"/>
    <col min="3" max="3" width="51.5703125" style="73" bestFit="1" customWidth="1"/>
    <col min="4" max="16384" width="9.140625" style="73"/>
  </cols>
  <sheetData>
    <row r="1" spans="1:3" x14ac:dyDescent="0.2">
      <c r="A1" s="73" t="s">
        <v>42</v>
      </c>
      <c r="B1" s="123"/>
    </row>
    <row r="2" spans="1:3" x14ac:dyDescent="0.2">
      <c r="B2" s="123"/>
    </row>
    <row r="3" spans="1:3" ht="15.75" x14ac:dyDescent="0.25">
      <c r="A3" s="124" t="s">
        <v>290</v>
      </c>
      <c r="B3" s="123"/>
    </row>
    <row r="4" spans="1:3" ht="15" x14ac:dyDescent="0.25">
      <c r="A4" s="125" t="s">
        <v>291</v>
      </c>
      <c r="B4" s="123"/>
    </row>
    <row r="5" spans="1:3" x14ac:dyDescent="0.2">
      <c r="A5" s="93"/>
      <c r="B5" s="123"/>
    </row>
    <row r="6" spans="1:3" x14ac:dyDescent="0.2">
      <c r="B6" s="126"/>
    </row>
    <row r="7" spans="1:3" s="127" customFormat="1" ht="18.75" x14ac:dyDescent="0.3">
      <c r="A7" s="217" t="s">
        <v>115</v>
      </c>
      <c r="B7" s="217" t="s">
        <v>185</v>
      </c>
      <c r="C7" s="217" t="s">
        <v>116</v>
      </c>
    </row>
    <row r="8" spans="1:3" ht="25.5" x14ac:dyDescent="0.2">
      <c r="A8" s="128" t="s">
        <v>292</v>
      </c>
      <c r="B8" s="129">
        <v>45722835.789999999</v>
      </c>
      <c r="C8" s="130" t="s">
        <v>180</v>
      </c>
    </row>
    <row r="9" spans="1:3" x14ac:dyDescent="0.2">
      <c r="A9" s="128" t="s">
        <v>292</v>
      </c>
      <c r="B9" s="129">
        <v>39530.92</v>
      </c>
      <c r="C9" s="128" t="s">
        <v>122</v>
      </c>
    </row>
    <row r="10" spans="1:3" x14ac:dyDescent="0.2">
      <c r="A10" s="219" t="s">
        <v>293</v>
      </c>
      <c r="B10" s="220">
        <f>SUM(B8:B9)</f>
        <v>45762366.710000001</v>
      </c>
      <c r="C10" s="219" t="s">
        <v>117</v>
      </c>
    </row>
    <row r="11" spans="1:3" x14ac:dyDescent="0.2">
      <c r="A11" s="128" t="s">
        <v>13</v>
      </c>
      <c r="B11" s="131">
        <v>183421264.75999999</v>
      </c>
      <c r="C11" s="128" t="s">
        <v>296</v>
      </c>
    </row>
    <row r="12" spans="1:3" x14ac:dyDescent="0.2">
      <c r="A12" s="128" t="s">
        <v>14</v>
      </c>
      <c r="B12" s="131">
        <v>-218389377.00999999</v>
      </c>
      <c r="C12" s="128" t="s">
        <v>297</v>
      </c>
    </row>
    <row r="13" spans="1:3" x14ac:dyDescent="0.2">
      <c r="A13" s="128" t="s">
        <v>118</v>
      </c>
      <c r="B13" s="131">
        <f>SUM(B10+B11+B12)</f>
        <v>10794254.460000008</v>
      </c>
      <c r="C13" s="128" t="s">
        <v>118</v>
      </c>
    </row>
    <row r="14" spans="1:3" x14ac:dyDescent="0.2">
      <c r="A14" s="128" t="s">
        <v>119</v>
      </c>
      <c r="B14" s="131">
        <v>-2856838</v>
      </c>
      <c r="C14" s="128" t="s">
        <v>298</v>
      </c>
    </row>
    <row r="15" spans="1:3" x14ac:dyDescent="0.2">
      <c r="A15" s="128" t="s">
        <v>120</v>
      </c>
      <c r="B15" s="131">
        <v>4627541.1100000003</v>
      </c>
      <c r="C15" s="128" t="s">
        <v>12</v>
      </c>
    </row>
    <row r="16" spans="1:3" x14ac:dyDescent="0.2">
      <c r="A16" s="128" t="s">
        <v>183</v>
      </c>
      <c r="B16" s="131">
        <v>25005000</v>
      </c>
      <c r="C16" s="128" t="s">
        <v>184</v>
      </c>
    </row>
    <row r="17" spans="1:3" x14ac:dyDescent="0.2">
      <c r="A17" s="128" t="s">
        <v>182</v>
      </c>
      <c r="B17" s="131">
        <v>94884.66</v>
      </c>
      <c r="C17" s="128" t="s">
        <v>121</v>
      </c>
    </row>
    <row r="18" spans="1:3" x14ac:dyDescent="0.2">
      <c r="A18" s="219" t="s">
        <v>294</v>
      </c>
      <c r="B18" s="220">
        <f>SUM(B13+B14+B15+B16+B17)</f>
        <v>37664842.230000004</v>
      </c>
      <c r="C18" s="219" t="s">
        <v>117</v>
      </c>
    </row>
    <row r="19" spans="1:3" ht="25.5" x14ac:dyDescent="0.2">
      <c r="A19" s="132" t="s">
        <v>295</v>
      </c>
      <c r="B19" s="129">
        <v>37608135.689999998</v>
      </c>
      <c r="C19" s="130" t="s">
        <v>181</v>
      </c>
    </row>
    <row r="20" spans="1:3" x14ac:dyDescent="0.2">
      <c r="A20" s="132" t="s">
        <v>295</v>
      </c>
      <c r="B20" s="129">
        <v>56706.54</v>
      </c>
      <c r="C20" s="128" t="s">
        <v>122</v>
      </c>
    </row>
    <row r="21" spans="1:3" x14ac:dyDescent="0.2">
      <c r="A21" s="217"/>
      <c r="B21" s="217"/>
      <c r="C21" s="218"/>
    </row>
    <row r="22" spans="1:3" x14ac:dyDescent="0.2">
      <c r="A22" s="132" t="s">
        <v>295</v>
      </c>
      <c r="B22" s="129">
        <v>1384425.12</v>
      </c>
      <c r="C22" s="128" t="s">
        <v>109</v>
      </c>
    </row>
    <row r="27" spans="1:3" x14ac:dyDescent="0.2">
      <c r="C27" s="111"/>
    </row>
    <row r="28" spans="1:3" x14ac:dyDescent="0.2">
      <c r="C28" s="111"/>
    </row>
    <row r="29" spans="1:3" x14ac:dyDescent="0.2">
      <c r="C29" s="111"/>
    </row>
    <row r="30" spans="1:3" x14ac:dyDescent="0.2">
      <c r="C30" s="111"/>
    </row>
    <row r="31" spans="1:3" x14ac:dyDescent="0.2">
      <c r="C31" s="111"/>
    </row>
    <row r="32" spans="1:3" x14ac:dyDescent="0.2">
      <c r="C32" s="111"/>
    </row>
    <row r="33" spans="3:3" x14ac:dyDescent="0.2">
      <c r="C33" s="133"/>
    </row>
    <row r="34" spans="3:3" x14ac:dyDescent="0.2">
      <c r="C34" s="111"/>
    </row>
    <row r="35" spans="3:3" x14ac:dyDescent="0.2">
      <c r="C35" s="111"/>
    </row>
    <row r="36" spans="3:3" x14ac:dyDescent="0.2">
      <c r="C36" s="133"/>
    </row>
    <row r="37" spans="3:3" x14ac:dyDescent="0.2">
      <c r="C37" s="111"/>
    </row>
    <row r="38" spans="3:3" x14ac:dyDescent="0.2">
      <c r="C38" s="111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plnění daňových příjmů</vt:lpstr>
      <vt:lpstr>vývoj daňových příjmů</vt:lpstr>
      <vt:lpstr>dotace</vt:lpstr>
      <vt:lpstr>dotace MPR</vt:lpstr>
      <vt:lpstr>převody</vt:lpstr>
      <vt:lpstr>VFP</vt:lpstr>
      <vt:lpstr>zůstatky účtů</vt:lpstr>
      <vt:lpstr>pohyb na účtech</vt:lpstr>
      <vt:lpstr>rekapitulace</vt:lpstr>
      <vt:lpstr>splácení úvěrů</vt:lpstr>
      <vt:lpstr>dotace!Oblast_tisku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Friedlová</dc:creator>
  <cp:keywords/>
  <dc:description/>
  <cp:lastModifiedBy>Kamila Nenutilová</cp:lastModifiedBy>
  <cp:revision>0</cp:revision>
  <cp:lastPrinted>2019-03-27T12:01:04Z</cp:lastPrinted>
  <dcterms:created xsi:type="dcterms:W3CDTF">1601-01-01T00:00:00Z</dcterms:created>
  <dcterms:modified xsi:type="dcterms:W3CDTF">2019-04-08T13:53:53Z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826667226</vt:i4>
  </property>
  <property fmtid="{D5CDD505-2E9C-101B-9397-08002B2CF9AE}" pid="3" name="_EmailSubject">
    <vt:lpwstr>Tabulky na 2.změnu rozpočtu</vt:lpwstr>
  </property>
  <property fmtid="{D5CDD505-2E9C-101B-9397-08002B2CF9AE}" pid="4" name="_AuthorEmail">
    <vt:lpwstr>nevludova@pribor-mesto.cz</vt:lpwstr>
  </property>
  <property fmtid="{D5CDD505-2E9C-101B-9397-08002B2CF9AE}" pid="5" name="_AuthorEmailDisplayName">
    <vt:lpwstr>Barbora Nevludová</vt:lpwstr>
  </property>
  <property fmtid="{D5CDD505-2E9C-101B-9397-08002B2CF9AE}" pid="6" name="_ReviewingToolsShownOnce">
    <vt:lpwstr/>
  </property>
</Properties>
</file>