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O:\2018\Závěrečný účet za rok 2018\do rady 24.4.2019\"/>
    </mc:Choice>
  </mc:AlternateContent>
  <xr:revisionPtr revIDLastSave="0" documentId="13_ncr:1_{83964CEF-5C25-476C-84DA-36E235FB3B8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příjmy 2018" sheetId="1" r:id="rId1"/>
    <sheet name="výdaje 2018" sheetId="2" r:id="rId2"/>
    <sheet name="financování" sheetId="4" r:id="rId3"/>
  </sheets>
  <definedNames>
    <definedName name="_xlnm.Print_Area" localSheetId="0">'příjmy 2018'!$A$1:$E$95</definedName>
    <definedName name="_xlnm.Print_Area" localSheetId="1">'výdaje 2018'!$A$1:$D$336</definedName>
  </definedNames>
  <calcPr calcId="181029"/>
  <fileRecoveryPr autoRecover="0"/>
</workbook>
</file>

<file path=xl/calcChain.xml><?xml version="1.0" encoding="utf-8"?>
<calcChain xmlns="http://schemas.openxmlformats.org/spreadsheetml/2006/main">
  <c r="C328" i="2" l="1"/>
  <c r="C324" i="2"/>
  <c r="C315" i="2"/>
  <c r="C311" i="2"/>
  <c r="C306" i="2"/>
  <c r="C301" i="2"/>
  <c r="C295" i="2"/>
  <c r="C290" i="2"/>
  <c r="C287" i="2"/>
  <c r="C279" i="2"/>
  <c r="C268" i="2"/>
  <c r="C265" i="2"/>
  <c r="C262" i="2"/>
  <c r="C257" i="2"/>
  <c r="C250" i="2"/>
  <c r="C242" i="2"/>
  <c r="C239" i="2"/>
  <c r="C236" i="2"/>
  <c r="C232" i="2"/>
  <c r="C229" i="2"/>
  <c r="C226" i="2"/>
  <c r="C223" i="2"/>
  <c r="C219" i="2"/>
  <c r="C215" i="2"/>
  <c r="C211" i="2"/>
  <c r="C206" i="2"/>
  <c r="C201" i="2"/>
  <c r="C198" i="2"/>
  <c r="C195" i="2"/>
  <c r="C189" i="2"/>
  <c r="C175" i="2"/>
  <c r="C172" i="2"/>
  <c r="C164" i="2"/>
  <c r="C158" i="2"/>
  <c r="C155" i="2"/>
  <c r="C152" i="2"/>
  <c r="C147" i="2"/>
  <c r="C139" i="2"/>
  <c r="C133" i="2"/>
  <c r="C127" i="2"/>
  <c r="C123" i="2"/>
  <c r="C115" i="2"/>
  <c r="C112" i="2"/>
  <c r="C109" i="2"/>
  <c r="C102" i="2"/>
  <c r="C93" i="2"/>
  <c r="C89" i="2"/>
  <c r="C81" i="2"/>
  <c r="C78" i="2"/>
  <c r="C66" i="2"/>
  <c r="C55" i="2"/>
  <c r="C50" i="2"/>
  <c r="C43" i="2"/>
  <c r="C40" i="2"/>
  <c r="C35" i="2"/>
  <c r="C21" i="2"/>
  <c r="C15" i="2"/>
  <c r="C10" i="2"/>
  <c r="C6" i="2"/>
  <c r="C15" i="4"/>
  <c r="D65" i="1"/>
  <c r="D92" i="1" s="1"/>
  <c r="C334" i="2" l="1"/>
  <c r="D15" i="4"/>
  <c r="D328" i="2" l="1"/>
  <c r="D324" i="2"/>
  <c r="D315" i="2"/>
  <c r="D311" i="2"/>
  <c r="D306" i="2"/>
  <c r="D301" i="2"/>
  <c r="D295" i="2"/>
  <c r="D290" i="2"/>
  <c r="D287" i="2"/>
  <c r="D279" i="2"/>
  <c r="D268" i="2"/>
  <c r="D265" i="2"/>
  <c r="D262" i="2"/>
  <c r="D257" i="2"/>
  <c r="D250" i="2"/>
  <c r="D242" i="2"/>
  <c r="D239" i="2"/>
  <c r="D236" i="2"/>
  <c r="D232" i="2"/>
  <c r="D229" i="2"/>
  <c r="D226" i="2"/>
  <c r="D223" i="2"/>
  <c r="D219" i="2"/>
  <c r="D215" i="2"/>
  <c r="D211" i="2"/>
  <c r="D206" i="2"/>
  <c r="D201" i="2"/>
  <c r="D198" i="2"/>
  <c r="D195" i="2"/>
  <c r="D189" i="2"/>
  <c r="D175" i="2"/>
  <c r="D172" i="2"/>
  <c r="D164" i="2"/>
  <c r="D158" i="2"/>
  <c r="D155" i="2"/>
  <c r="D152" i="2"/>
  <c r="D147" i="2"/>
  <c r="D139" i="2"/>
  <c r="D133" i="2"/>
  <c r="D127" i="2"/>
  <c r="D123" i="2"/>
  <c r="D115" i="2"/>
  <c r="D112" i="2"/>
  <c r="D109" i="2"/>
  <c r="D102" i="2"/>
  <c r="D93" i="2"/>
  <c r="D89" i="2"/>
  <c r="D81" i="2"/>
  <c r="D78" i="2"/>
  <c r="D66" i="2"/>
  <c r="D55" i="2"/>
  <c r="D50" i="2"/>
  <c r="D43" i="2"/>
  <c r="D40" i="2"/>
  <c r="D35" i="2"/>
  <c r="D21" i="2"/>
  <c r="D15" i="2"/>
  <c r="D10" i="2"/>
  <c r="D6" i="2"/>
  <c r="D334" i="2" l="1"/>
  <c r="E31" i="1"/>
  <c r="E92" i="1" l="1"/>
</calcChain>
</file>

<file path=xl/sharedStrings.xml><?xml version="1.0" encoding="utf-8"?>
<sst xmlns="http://schemas.openxmlformats.org/spreadsheetml/2006/main" count="397" uniqueCount="368">
  <si>
    <t>Nebytové hospodářství</t>
  </si>
  <si>
    <t>v tis. Kč</t>
  </si>
  <si>
    <t>Činnost místní správy - OISM</t>
  </si>
  <si>
    <t>Činnost místní správy - tajemník MÚ</t>
  </si>
  <si>
    <t>Příjmy z pronájmu pozemků</t>
  </si>
  <si>
    <t>Bytové hospodářství</t>
  </si>
  <si>
    <t>ŠJ Komenského - příspěvek na provozní činnost</t>
  </si>
  <si>
    <t>Daň z příjmu fyzických osob ze samostatné výdělečné činnosti</t>
  </si>
  <si>
    <t>Péče o vzhled obcí a veřej.zeleň</t>
  </si>
  <si>
    <t>Městská policie + program prevence kriminality</t>
  </si>
  <si>
    <t>Požární ochrana</t>
  </si>
  <si>
    <t>Místní zastupitelské orgány</t>
  </si>
  <si>
    <t>Další poplatky</t>
  </si>
  <si>
    <t>Přijaté dotace:</t>
  </si>
  <si>
    <t>3.</t>
  </si>
  <si>
    <t>Nedaňové příjmy:</t>
  </si>
  <si>
    <t>Cestovní ruch, turismus</t>
  </si>
  <si>
    <t>Městská knihovna</t>
  </si>
  <si>
    <t>Záležitosti kultury</t>
  </si>
  <si>
    <t>Zachování a obnova kult.památek - OISM</t>
  </si>
  <si>
    <t>Ostatní příjmy z vlastní činnosti - mzdy</t>
  </si>
  <si>
    <t xml:space="preserve">Požární ochrana - náhrada </t>
  </si>
  <si>
    <t>Financování (součet za třídu 8):</t>
  </si>
  <si>
    <t>Změna stavu krátkodobých prostředků na bankovních účtech</t>
  </si>
  <si>
    <t>Příjmy z prodeje pozemků</t>
  </si>
  <si>
    <t>OV Prchalov</t>
  </si>
  <si>
    <t>OV Hájov, OV Prchalov</t>
  </si>
  <si>
    <t>Technické služby - příspěvek na provozní činnost</t>
  </si>
  <si>
    <t>Daň z příjmu fyzických osob z kapitálových výnosů</t>
  </si>
  <si>
    <t>Správní poplatky (stavební úřad, matrika, životní prostředí)</t>
  </si>
  <si>
    <t>Místní poplatek ze psů</t>
  </si>
  <si>
    <t>Místní poplatek ze užívání veř.prostr.</t>
  </si>
  <si>
    <t>Poplatek za likvidaci komunálního odpadu</t>
  </si>
  <si>
    <t>Příjmy z prodeje dřeva z městských lesů</t>
  </si>
  <si>
    <t>Cestovní ruch, turismus (prodej pohlednic, map a letáků)</t>
  </si>
  <si>
    <t>Záležitosti kultury - příjmy u kult.akcí</t>
  </si>
  <si>
    <t>Úroky z finančních prostředků v bance</t>
  </si>
  <si>
    <t>MŠ Pionýrů - příspěvek na provozní činnost</t>
  </si>
  <si>
    <t>ZŠ Jičínská - příspěvek na provozní činnost</t>
  </si>
  <si>
    <t>Položka</t>
  </si>
  <si>
    <t>Text</t>
  </si>
  <si>
    <t>1.</t>
  </si>
  <si>
    <t>Daňové příjmy:</t>
  </si>
  <si>
    <t>Neinvestiční přijaté transfery ze státního rozpočtu v rámci souhrnného dotačního vztahu</t>
  </si>
  <si>
    <t>Platby daní a poplatků státnímu rozpočtu</t>
  </si>
  <si>
    <t xml:space="preserve">Příjmy z nájmu obecních bytů a nebytových prostor </t>
  </si>
  <si>
    <t>Ostatní služby a činnosti v oblasti soc. prevence</t>
  </si>
  <si>
    <t>Uhrazené úroky z přijatého úvěru</t>
  </si>
  <si>
    <t>Daň z příjmu fyzických osob ze závislé činnosti a funk.požitků</t>
  </si>
  <si>
    <t>Provoz veřejné silniční dopravy</t>
  </si>
  <si>
    <t>Kanalizace</t>
  </si>
  <si>
    <t>Úpravy drobných vodních toků</t>
  </si>
  <si>
    <t>Mateřské školy</t>
  </si>
  <si>
    <t xml:space="preserve">Základní školy </t>
  </si>
  <si>
    <t>Školní jídelny</t>
  </si>
  <si>
    <t>Městská televize a městský rozhlas</t>
  </si>
  <si>
    <t>Měsíčník</t>
  </si>
  <si>
    <t>Sbor pro občanské záležitosti</t>
  </si>
  <si>
    <t>Zájmová činnost</t>
  </si>
  <si>
    <t>Veřejné osvětlení</t>
  </si>
  <si>
    <t>Pohřebnictví</t>
  </si>
  <si>
    <t>Neinvestiční dotace na zabezpečení akceschopnosti JSDH</t>
  </si>
  <si>
    <t>Územní plánování + projekční práce</t>
  </si>
  <si>
    <t>Komunální služby,územní rozvoj</t>
  </si>
  <si>
    <t>Sběr a svoz komunálních odpadů</t>
  </si>
  <si>
    <t>Splátky úvěru z roku 2012</t>
  </si>
  <si>
    <t>Příjmy z prodeje krátk. a drobného dlouhodobého majetku</t>
  </si>
  <si>
    <t>Splátky úvěru z roku 2010</t>
  </si>
  <si>
    <t>Elektronické aukce</t>
  </si>
  <si>
    <t>Daň z příjmu právnických osob</t>
  </si>
  <si>
    <t>Daň z nemovitostí</t>
  </si>
  <si>
    <t>Daň z přidané hodnoty</t>
  </si>
  <si>
    <t>2.</t>
  </si>
  <si>
    <t>Příjem z věcných břemen</t>
  </si>
  <si>
    <t>4.</t>
  </si>
  <si>
    <t>Kapitálové příjmy:</t>
  </si>
  <si>
    <t>Par.</t>
  </si>
  <si>
    <t>Celospolečenské funkce lesů</t>
  </si>
  <si>
    <t>Silnice</t>
  </si>
  <si>
    <t>Záležitosti pozemních komunikací</t>
  </si>
  <si>
    <t>Pojištění funkčně nespecifikované - souhrnné pojištění</t>
  </si>
  <si>
    <t>Rozpočtové příjmy</t>
  </si>
  <si>
    <t xml:space="preserve">Rozpočtové výdaje </t>
  </si>
  <si>
    <t>Činnost muzeí a galerií</t>
  </si>
  <si>
    <t>Příjmy z pronájmu ostatních nemovitostí a jejich částí</t>
  </si>
  <si>
    <t xml:space="preserve">MŠ Kamarád - příspěvek na provozní činnost </t>
  </si>
  <si>
    <t>kontrolní číslo</t>
  </si>
  <si>
    <t>Středisko volného času Luna - příspěvek na provozní činnost</t>
  </si>
  <si>
    <t xml:space="preserve">Využití volného času dětí a mládeže </t>
  </si>
  <si>
    <t>VFP</t>
  </si>
  <si>
    <t>Z tuzemska :</t>
  </si>
  <si>
    <t>Odvody za odnětí půdy ze zemědělského půdního fondu</t>
  </si>
  <si>
    <t>Ochrana obyvatelstva</t>
  </si>
  <si>
    <t>Výstavba a údržba místních inženýrských sítí</t>
  </si>
  <si>
    <t>Městská knihovna - příjem ze zápisného, pokut, prodej knih</t>
  </si>
  <si>
    <t>Zachování a obnova kult.památek - OBNF</t>
  </si>
  <si>
    <t>Činnost místní správy - OBNF</t>
  </si>
  <si>
    <t>Informační tabule u aut. zastávek - úhrada EE</t>
  </si>
  <si>
    <t>Kulturní dům - provoz</t>
  </si>
  <si>
    <t>Ostatní sociální péče a pomoc ostatním skup. obyvatelstva</t>
  </si>
  <si>
    <t>OV Hájov</t>
  </si>
  <si>
    <t>Činnost orgánů krizového řízení na územní úrovni</t>
  </si>
  <si>
    <t>Záležitosti sdělovacích prostředků - příjem z reklam v měsíčníku</t>
  </si>
  <si>
    <t>Příjmy z pronájmu - krátkodobý pronájem v piaristické zahradě</t>
  </si>
  <si>
    <t>Příjmy z pronájmu - krátkodobý pronájem v kulturním domě</t>
  </si>
  <si>
    <t>Příjmy z pronájmu  - krátkodobý pronájem v piaristickém kláštěře</t>
  </si>
  <si>
    <t>Piaristický klášter - úklid, dohody</t>
  </si>
  <si>
    <t>Dlouhodobě půjčené finanční prostředky</t>
  </si>
  <si>
    <t>Neinvestiční přijaté transfery od obcí - MP</t>
  </si>
  <si>
    <t>Činnost místní správy - OOSČ</t>
  </si>
  <si>
    <t>Příjmová část rozpočtu města Příbora na rok 2018</t>
  </si>
  <si>
    <t>Příjmy úhrad za dobývání nerostů a poplatků za geologické práce</t>
  </si>
  <si>
    <t>Daň z hazardních her</t>
  </si>
  <si>
    <t>Změny technologií vytápění</t>
  </si>
  <si>
    <t>Dopravní obslužnost</t>
  </si>
  <si>
    <t>ZŠ Npor. Loma - příspěvek na provozní činnost</t>
  </si>
  <si>
    <t>SÚ obecního domu na Prchalově</t>
  </si>
  <si>
    <t>ZŠ Jičínská - družina sv. Čecha</t>
  </si>
  <si>
    <t>1. změna územního plánu města Příbora</t>
  </si>
  <si>
    <t>Re-use centrum</t>
  </si>
  <si>
    <t>Výdajová část rozpočtu města Příbora na rok 2018</t>
  </si>
  <si>
    <t>Vratky půjček od příspěvkových organizací</t>
  </si>
  <si>
    <t>Dotace na elektronizaci úřadu - rozšíření a modernizace IS města Příbor</t>
  </si>
  <si>
    <t>Rozšíření a modernizace IS města Příbor</t>
  </si>
  <si>
    <t>Dotace - Pořízení kompostérů</t>
  </si>
  <si>
    <t>Dotace - Odborné učebny ZŠ Npor. Loma</t>
  </si>
  <si>
    <t>Energetické úspory ZŠ Jičínská</t>
  </si>
  <si>
    <t>Odborné učebny ZŠ Npor. Loma</t>
  </si>
  <si>
    <t>RDSF - příjem ze vstupného</t>
  </si>
  <si>
    <t>Odborné učebny ZŠ Jičínská, stavební úpravy 1. NP</t>
  </si>
  <si>
    <t xml:space="preserve">Společenské akce ve školství </t>
  </si>
  <si>
    <t>Finanční podpora akcí a soutěží ve školství (Řemeslo má zlaté dno aj.)</t>
  </si>
  <si>
    <t>Provoz rodného domku, propagační materiál, galerie na radnici</t>
  </si>
  <si>
    <t>Kulturní akce včetně služeb</t>
  </si>
  <si>
    <t xml:space="preserve">Příspěvky (granty) </t>
  </si>
  <si>
    <t>Družební styk</t>
  </si>
  <si>
    <t>Weby + infokanál</t>
  </si>
  <si>
    <t>Ostatní náklady v rámci MPR</t>
  </si>
  <si>
    <t>Program regenerace MPR - vlastní prostředky k dotaci</t>
  </si>
  <si>
    <t>Příspěvky z rozpočtu města na MPR</t>
  </si>
  <si>
    <t>Budova Piaristického kláštera</t>
  </si>
  <si>
    <t>Realizace programu městské televize, licence, poplatky OSA a další</t>
  </si>
  <si>
    <t>Sítě městského rozhlasu</t>
  </si>
  <si>
    <t>Koupaliště - provozní náklady</t>
  </si>
  <si>
    <t>Koupaliště - běžné opravy a údržba</t>
  </si>
  <si>
    <t>Příspěvky společenským org. na základě schv. podmínek</t>
  </si>
  <si>
    <t>Příspěvky organizacím (v návaznosti na příjmy z loterií)</t>
  </si>
  <si>
    <t>Opravy a údržba bytového fondu</t>
  </si>
  <si>
    <t>Zateplení Místecká čp. 1103</t>
  </si>
  <si>
    <t>Objekt čp. 245 + 247 na ul. Jičínská</t>
  </si>
  <si>
    <t>Energie</t>
  </si>
  <si>
    <t>Správa budov</t>
  </si>
  <si>
    <t>Kotelna Lomená</t>
  </si>
  <si>
    <t>Rozšiřování a úpravy sítě  VO</t>
  </si>
  <si>
    <t>Mimořádné pohřby</t>
  </si>
  <si>
    <t>Dílčí úpravy plynovodních řádů v majetku města</t>
  </si>
  <si>
    <t>Projektové přípravy, zpracování projektů, žádostí o dotace</t>
  </si>
  <si>
    <t>Zástavba lokality "Za školou"</t>
  </si>
  <si>
    <t>Městský mobiliář</t>
  </si>
  <si>
    <t>Nájmy pozemků placené městem</t>
  </si>
  <si>
    <t>Podlimitní věcná břemena</t>
  </si>
  <si>
    <t>Výkupy pozemků</t>
  </si>
  <si>
    <t>Výdaje související s projektem Kotlíková dotace</t>
  </si>
  <si>
    <t>Likvidace vod z kompostárny</t>
  </si>
  <si>
    <t>Platba firmě  za odvoz KO</t>
  </si>
  <si>
    <t>Odvod za dočasné vynětí ze zeměd.půdního fondu - skládka Skotnice</t>
  </si>
  <si>
    <t xml:space="preserve">Kontejnery na zeleň </t>
  </si>
  <si>
    <t>Zahradní kompostéry</t>
  </si>
  <si>
    <t xml:space="preserve">Údržba svozových míst </t>
  </si>
  <si>
    <t>Monitoring - rekultivace území skládky na Točně</t>
  </si>
  <si>
    <t>Monitoring - skládka Skotnice</t>
  </si>
  <si>
    <t>Sběrný dvůr Točna</t>
  </si>
  <si>
    <t>Péče o vzhled obcí a veřejnou zeleň (vč. deratizace a likvidace křídlatky)</t>
  </si>
  <si>
    <t>Poskytnutí finančního daru ZO Českého svazu ochránců přírody Bartošovice</t>
  </si>
  <si>
    <t>Veřejná finanční podpora</t>
  </si>
  <si>
    <t>Komunitní plánování sociálních služeb ve městě</t>
  </si>
  <si>
    <t>Finanční dary subjektům působícím v soc. oblasti</t>
  </si>
  <si>
    <t>Úhrada výdajů souvisejících s výkonem opatrovnictví</t>
  </si>
  <si>
    <t>Příprava na krizové situace</t>
  </si>
  <si>
    <t>Řešení krizových situací a odstraňování následků</t>
  </si>
  <si>
    <t>Platy</t>
  </si>
  <si>
    <t>Odvody na soc. a zdrav. pojištění</t>
  </si>
  <si>
    <t>Náhrady platů v době nemoci</t>
  </si>
  <si>
    <t>Provozní náklady</t>
  </si>
  <si>
    <t>Program prevence kriminality</t>
  </si>
  <si>
    <t>Platy vč. ostatních osobních výdajů, refundace</t>
  </si>
  <si>
    <t>Platy včetně odvodů</t>
  </si>
  <si>
    <t>Pořízení 23 ks notebooků</t>
  </si>
  <si>
    <t>Školení</t>
  </si>
  <si>
    <t>Materiál (kancelářský a čistící, ochranné pomůcky, knihy, časopisy atd.), vybavení - drobný majetek do 40 tis. Kč, pohonné hmoty</t>
  </si>
  <si>
    <r>
      <t xml:space="preserve">Služby (poštovné, poplatky, nájemné, aktualizace programů aj. včetně </t>
    </r>
    <r>
      <rPr>
        <i/>
        <sz val="10"/>
        <rFont val="Calibri"/>
        <family val="2"/>
        <charset val="238"/>
      </rPr>
      <t>školení</t>
    </r>
    <r>
      <rPr>
        <sz val="10"/>
        <rFont val="Calibri"/>
        <family val="2"/>
        <charset val="238"/>
      </rPr>
      <t xml:space="preserve"> - </t>
    </r>
    <r>
      <rPr>
        <i/>
        <sz val="10"/>
        <rFont val="Calibri"/>
        <family val="2"/>
        <charset val="238"/>
      </rPr>
      <t>platí pro návrh rozpočtu na rok 2018</t>
    </r>
    <r>
      <rPr>
        <sz val="10"/>
        <rFont val="Calibri"/>
        <family val="2"/>
        <charset val="238"/>
      </rPr>
      <t>)</t>
    </r>
  </si>
  <si>
    <t>Programové vybavení do 60 tis.Kč</t>
  </si>
  <si>
    <t>Ostatní (cestovné, příspěvek SMOCR, pohoštění a věcné dary aj.)</t>
  </si>
  <si>
    <t>Opravy a údržba (uvnitř budovy, opravy aut, opravy nábytku - renovace)</t>
  </si>
  <si>
    <t>Dětské zastupitelstvo</t>
  </si>
  <si>
    <t>Povinné pojistné na úrazové pojištění</t>
  </si>
  <si>
    <t>Dohody o provedení práce</t>
  </si>
  <si>
    <t>Sociální fond</t>
  </si>
  <si>
    <t>Geografický informační systém</t>
  </si>
  <si>
    <t>Revize budovy radnice</t>
  </si>
  <si>
    <t>Energie - radnice</t>
  </si>
  <si>
    <t>Opravy a údržba budovy radnice</t>
  </si>
  <si>
    <t>Úklid budovy radnice</t>
  </si>
  <si>
    <t>Poplatky související s majetkem města (OF)</t>
  </si>
  <si>
    <t>Výdaje spojené s pořízením znal.posudků a PD (SÚ)</t>
  </si>
  <si>
    <t>Poplatky souv. s nakládáním a prodejem majetku (OISM)</t>
  </si>
  <si>
    <t>Nákup na burze - EE</t>
  </si>
  <si>
    <t>Nákup na burze - plyn</t>
  </si>
  <si>
    <t>Splátky úroků - úvěr z roku 2010</t>
  </si>
  <si>
    <t>Splátky úroků - úvěr z roku 2012</t>
  </si>
  <si>
    <t>Splátky úroků - úvěr z roku 2017</t>
  </si>
  <si>
    <t>Poplatky za účty v ČSOB</t>
  </si>
  <si>
    <t>Poplatek za úvěrový účet v ČS</t>
  </si>
  <si>
    <t>Ostatní finanční operace - platba DPH na FÚ</t>
  </si>
  <si>
    <t>Rezerva v rozpočtu</t>
  </si>
  <si>
    <t>Přibližování a těžba dřeva, pěstební a výchovné práce, ost. služby, ostatní náklady - chemikálie, nákup sazenic, provoz auta, oprava cest a oplocenek atd.</t>
  </si>
  <si>
    <t>Poplatky, propagace, prezentace, tisk letáků, spolupráce - Lašská brána</t>
  </si>
  <si>
    <t>Opravy místních komunikací (+ svislé a vodorovné dopravní značení)</t>
  </si>
  <si>
    <t>Opravy chodníků, odstavných ploch a parkovišť (včetně dopravního značení)</t>
  </si>
  <si>
    <t>Lávka přes Lubinu</t>
  </si>
  <si>
    <t>Městské inf.centrum - občanský servis (kopírování, laminování, czech point aj.)</t>
  </si>
  <si>
    <t>Obnova autobusových označníků</t>
  </si>
  <si>
    <t>Dotace na zabezpečení územně dopravní obslužnosti</t>
  </si>
  <si>
    <t>Poplatek za provozování kanalizace na ul. Hukvaldská a Myslbekova</t>
  </si>
  <si>
    <t>Náklady související s provozem ČOV na Hájově</t>
  </si>
  <si>
    <t>Evidence kanalizací</t>
  </si>
  <si>
    <t>Opravy kanalizací všeobecně</t>
  </si>
  <si>
    <t>Obsluha mlýnského náhonu</t>
  </si>
  <si>
    <t>Aktualizace povodňového plánu</t>
  </si>
  <si>
    <t>Platy zaměstnanců</t>
  </si>
  <si>
    <t>Náhrady mezd v době nemoci</t>
  </si>
  <si>
    <t>Třída 8 - financování v rozpočtu města Příbora na rok 2018</t>
  </si>
  <si>
    <t>Dotace na volby prezidenta</t>
  </si>
  <si>
    <t>Neinvestiční dotace - MŠ Kamarád</t>
  </si>
  <si>
    <t>Pitná voda - pachtovné</t>
  </si>
  <si>
    <t>Vratky veřejných finančních prostředků</t>
  </si>
  <si>
    <t>Koupaliště - vyúčtování energií</t>
  </si>
  <si>
    <t>Přijaté neinvestiční dary</t>
  </si>
  <si>
    <t>Příjmy z pronájmu - Prchalov</t>
  </si>
  <si>
    <t>Technické služby - vratka účelového příspěvku</t>
  </si>
  <si>
    <t>Náklady řízení</t>
  </si>
  <si>
    <t>OV Hájov - příjmy z kulturních akcí, vyúčtování energií</t>
  </si>
  <si>
    <t xml:space="preserve">kontrolní číslo </t>
  </si>
  <si>
    <t>Převody z vlastních fondů přes rok</t>
  </si>
  <si>
    <t>Vybudování bezbariérové trasy</t>
  </si>
  <si>
    <t>Rekonstrukce chodníku na ulici Štramberská</t>
  </si>
  <si>
    <t>v Kč</t>
  </si>
  <si>
    <t>MŠ Kamarád - neinvestiční dotace</t>
  </si>
  <si>
    <t>MŠ Kamarád, Frenštátská - žádost zateplení OPŽP</t>
  </si>
  <si>
    <t>MŠ Kamarád, Švermova - žádost zateplení OPŽP</t>
  </si>
  <si>
    <t>MŠ Pionýrů - žádost zateplení OPŽP</t>
  </si>
  <si>
    <t>Výstavba a údržba inž. sítí</t>
  </si>
  <si>
    <t>Stanice JSDH Příbor</t>
  </si>
  <si>
    <t>Technika JSDH Příbor</t>
  </si>
  <si>
    <t>Volby prezidenta republiky</t>
  </si>
  <si>
    <t>2111, 2324</t>
  </si>
  <si>
    <t>Finanční vypořádání minulých let</t>
  </si>
  <si>
    <t>Vypořádání dotace - volby do Parlamentu ČR</t>
  </si>
  <si>
    <t>Vypořádání dotace - volby prezidenta - přípravná fáze</t>
  </si>
  <si>
    <t>Operace z peněžních účtů organizace nemající charakter příjmů a výdajů</t>
  </si>
  <si>
    <t>SÚ radnice - prostory po spořitelně</t>
  </si>
  <si>
    <t>Radnice - vyúčtování energií</t>
  </si>
  <si>
    <t>OV Prchalov - vyúčtování energií</t>
  </si>
  <si>
    <t>Dotace - na regeneraci MPR</t>
  </si>
  <si>
    <t>Zpracování PD Lesní cesta Cihelňák a žádost o dotaci</t>
  </si>
  <si>
    <t>Výroba kalednáře</t>
  </si>
  <si>
    <t>Stavební úpravy ulice K. Čapka</t>
  </si>
  <si>
    <t>Rekonstrukce ulice Vrchlického - projekt - 2. část</t>
  </si>
  <si>
    <t>Rekonstrukce chodníků na ulici Sv. Čecha</t>
  </si>
  <si>
    <t>Revitalizace vstupu do parku</t>
  </si>
  <si>
    <t>Sanace opěrné zdi ul. Farní - Žižkova</t>
  </si>
  <si>
    <t>Parkoviště u kotelny Lomená</t>
  </si>
  <si>
    <t>Parkoviště u ZŠ Npor. Loma a rekonstrukce části ul. Vrchlického</t>
  </si>
  <si>
    <t>Autobusové přístřešky na Hájově</t>
  </si>
  <si>
    <t>MŠ Kamarád - investiční příspěvek</t>
  </si>
  <si>
    <t>MŠ Pionýrů - oprava a doplnění herních prvků</t>
  </si>
  <si>
    <t>Obnova pomníku na ul. 9. května vč. okolního prostranství</t>
  </si>
  <si>
    <t>Program regenerace MPR - dotace</t>
  </si>
  <si>
    <t>Činnosti registrovaných církví a náboženských společností</t>
  </si>
  <si>
    <t>Příspěvek - varhany</t>
  </si>
  <si>
    <t>Koncepce tepleného hospodářství</t>
  </si>
  <si>
    <t>Výkup domu čp. 54</t>
  </si>
  <si>
    <t>Pasport + manuál veřejného prostranství</t>
  </si>
  <si>
    <t>Herní a sportovní prvky</t>
  </si>
  <si>
    <t>Předcházení vzniku biodpadu</t>
  </si>
  <si>
    <t>Rekultivace skládky Skotnice</t>
  </si>
  <si>
    <t>Parčík u lávky</t>
  </si>
  <si>
    <t>SÚ radnice - PD + I. etapa</t>
  </si>
  <si>
    <t>Stavební úpravy domu čp. 54 na ul. Jičínská</t>
  </si>
  <si>
    <t>Zprovoznění TIC v budově čp. 54</t>
  </si>
  <si>
    <t>Příjmy z pronájmu - Hájov</t>
  </si>
  <si>
    <t>Rekonstrukce kanalizace na ul. Myslbekově - I. + II. etapa</t>
  </si>
  <si>
    <t>Domov pro seniory</t>
  </si>
  <si>
    <t>Domov Hortenzie, p.o.</t>
  </si>
  <si>
    <t>Domov Příbor, p.o.</t>
  </si>
  <si>
    <t>Seniorcentrum OASA s.r.o.</t>
  </si>
  <si>
    <t>Osobní asistence, pečovatelská služba a podpora samostatného bydlení</t>
  </si>
  <si>
    <t>Centrum pro zdravotně postižené MSK o.p.s., OA Novojičínsko</t>
  </si>
  <si>
    <t>Diakonie ČCE - středisko v Ostravě, Pečovatelská služba Příbor</t>
  </si>
  <si>
    <t>Denní stacionáře a centra denních služeb</t>
  </si>
  <si>
    <t>Slezská diakonie, EDEN Nový Jičín</t>
  </si>
  <si>
    <t>Středisko sociálních služeb města Kopřivnice, p.o.</t>
  </si>
  <si>
    <t>Domovy pro osoby se zdravotním postižením a domovy se zvláštním režimem</t>
  </si>
  <si>
    <t>Charita Ostrava</t>
  </si>
  <si>
    <t>Charita Frýdek - Místek</t>
  </si>
  <si>
    <t>Ostatní služby a činnosti v oblasti sociální péče</t>
  </si>
  <si>
    <t>Středisko sociálních služeb města Kopřivnice. p.o., Odlehčovací služba</t>
  </si>
  <si>
    <t>Raná péče a sociálně aktivzační služby pro rodiny s dětmi</t>
  </si>
  <si>
    <t>Slezská diakonie, Poradna rané péče MATANA</t>
  </si>
  <si>
    <t>Terénní programy</t>
  </si>
  <si>
    <t>Renarkon, o.p.s., Terenní program na Novojičínsku</t>
  </si>
  <si>
    <t>Sociální rehabilitace</t>
  </si>
  <si>
    <t>Odborné sociální poradenství</t>
  </si>
  <si>
    <t>Centrum pro zdravotně postižené MSK, Občanská poradna NJ</t>
  </si>
  <si>
    <t>Slezská diakonie, RÚT Nový Jičín, sociální rehabilitace</t>
  </si>
  <si>
    <t xml:space="preserve"> </t>
  </si>
  <si>
    <t>Dotace - Městská knihovna, projekt Spolu do knihovny</t>
  </si>
  <si>
    <t>Dotace - Městská knihovna, projekt Přechod z automatizovaného knihovního systému Clavius na Tritius a modernizace počítačového pracoviště pro mládež</t>
  </si>
  <si>
    <t>Dotace na projekt Říkej mi to potichoučku</t>
  </si>
  <si>
    <t>Neidentifikované příjmy</t>
  </si>
  <si>
    <t>Rekonstrukce VO na ulicích Nádražní, ČSA a Frenštátská - projekt</t>
  </si>
  <si>
    <t>Dotace na projekt Podpora turistických informačních center v MSK v roce 2018</t>
  </si>
  <si>
    <t>Projekt Podpora turistických informačních center v MSK v roce 2018</t>
  </si>
  <si>
    <t>Stavební úpravy ulice Nádražní</t>
  </si>
  <si>
    <t>Parkovací plochy na ulici Npor. Loma</t>
  </si>
  <si>
    <t>Projekt Příběhy našich sousedů</t>
  </si>
  <si>
    <t>Projekt Spolu do knihovny</t>
  </si>
  <si>
    <t>Projekt Přechod z automatizovaného knihovního systému Clavius na Tritius a modernizace počítačového pracoviště pro mládež</t>
  </si>
  <si>
    <t>Projekt Říkej mi to potichoučku</t>
  </si>
  <si>
    <t>VO Hájov</t>
  </si>
  <si>
    <t>Pamětní desky</t>
  </si>
  <si>
    <t>Výpočetní technika</t>
  </si>
  <si>
    <t>Pachtovné kompostárna Točna</t>
  </si>
  <si>
    <t>Sankční platby přijaté od jiných subjektů</t>
  </si>
  <si>
    <t>Daň z příjmu právnických osob za obce</t>
  </si>
  <si>
    <t>Dotace na výkon sociální práce</t>
  </si>
  <si>
    <t>Neinvestiční dotace - MŠ Pionýrů</t>
  </si>
  <si>
    <t>Rekonstrukce mostu přes Sýkoreček a přes Klenos</t>
  </si>
  <si>
    <t>MŠ Pionýrů - neinvestiční dotace</t>
  </si>
  <si>
    <t>Finanční dary na vydání publikací ke 100. výročí založení Československa</t>
  </si>
  <si>
    <t>Výkon sociální práce v souladu se zákonem o soc. službách - čerpání dotace</t>
  </si>
  <si>
    <t>KD - vyúčtování energií</t>
  </si>
  <si>
    <t>2212, 2329</t>
  </si>
  <si>
    <t>Městská policie - pokuty, ostatní příjmy</t>
  </si>
  <si>
    <t>Nebytové hospodářství - energie, vč. nákladů řízení</t>
  </si>
  <si>
    <t>Lávka přes Klenos</t>
  </si>
  <si>
    <t>Požární ochrana - vyúčtování energií</t>
  </si>
  <si>
    <t>Činnost místní správy</t>
  </si>
  <si>
    <t>Dotace - volby do zastupitelstva obce</t>
  </si>
  <si>
    <t>Neinvestiční účelová dotace na projekt Obec přátelská rodině</t>
  </si>
  <si>
    <t>Neinvestiční účelová dotace na projekt Obec přátelská seniorům</t>
  </si>
  <si>
    <r>
      <t xml:space="preserve">Projekt </t>
    </r>
    <r>
      <rPr>
        <i/>
        <sz val="10"/>
        <rFont val="Calibri"/>
        <family val="2"/>
        <charset val="238"/>
      </rPr>
      <t>Obec přátelská rodině</t>
    </r>
  </si>
  <si>
    <r>
      <t xml:space="preserve">Projekt </t>
    </r>
    <r>
      <rPr>
        <i/>
        <sz val="10"/>
        <rFont val="Calibri"/>
        <family val="2"/>
        <charset val="238"/>
      </rPr>
      <t>Obec přátelská seniorům</t>
    </r>
  </si>
  <si>
    <t>volby do zastupitelstev územních samosprávních celků</t>
  </si>
  <si>
    <t>Volby do zastupitelstva obce</t>
  </si>
  <si>
    <t>Dotace na zabezpečení akceschopnosti JSDH z MSK</t>
  </si>
  <si>
    <t>Neinvestiční dotace - ZŠ Jičínská, OP výzkum, vývoj, vzdělávání</t>
  </si>
  <si>
    <t>Finanční příspěvek na obnovu, zajištění a výchovu lesních porostů</t>
  </si>
  <si>
    <t>Náhrada škod</t>
  </si>
  <si>
    <t>4116, 4216</t>
  </si>
  <si>
    <t>2111, 2132, 2141 ,2212, 2322, 2324</t>
  </si>
  <si>
    <t>Nebytové prostory - přijaté pojistné náhrady</t>
  </si>
  <si>
    <t>Penalizační pokuta firmě Fichna - Hudeczek</t>
  </si>
  <si>
    <t>2212, 2321, 2324</t>
  </si>
  <si>
    <t>Sběr a svoz odpadů - přijaté nekap.příspěvky (za třídění odpadu), pokuty životního prostředí, přijaté neinvestiční dary</t>
  </si>
  <si>
    <t>stav k 31.12.2018</t>
  </si>
  <si>
    <t>upravený rozpočet po schváleném RO č. 9 - RM 15.1.2019</t>
  </si>
  <si>
    <t>Aktivní krátk. operace - řízení likvidity - termínovaný vklad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</si>
</sst>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33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4"/>
      <name val="Calibri"/>
      <family val="2"/>
      <charset val="238"/>
    </font>
    <font>
      <sz val="10"/>
      <name val="Calibri"/>
      <family val="2"/>
      <charset val="238"/>
    </font>
    <font>
      <sz val="8"/>
      <name val="Calibri"/>
      <family val="2"/>
      <charset val="238"/>
    </font>
    <font>
      <b/>
      <sz val="10"/>
      <name val="Calibri"/>
      <family val="2"/>
      <charset val="238"/>
    </font>
    <font>
      <i/>
      <sz val="8"/>
      <name val="Calibri"/>
      <family val="2"/>
      <charset val="238"/>
    </font>
    <font>
      <sz val="9"/>
      <name val="Calibri"/>
      <family val="2"/>
      <charset val="238"/>
    </font>
    <font>
      <sz val="8"/>
      <name val="Arial"/>
      <family val="2"/>
      <charset val="238"/>
    </font>
    <font>
      <b/>
      <i/>
      <sz val="9"/>
      <name val="Calibri"/>
      <family val="2"/>
      <charset val="238"/>
    </font>
    <font>
      <b/>
      <sz val="9"/>
      <name val="Calibri"/>
      <family val="2"/>
      <charset val="238"/>
    </font>
    <font>
      <i/>
      <sz val="10"/>
      <name val="Calibri"/>
      <family val="2"/>
      <charset val="238"/>
    </font>
    <font>
      <sz val="7"/>
      <name val="Calibri"/>
      <family val="2"/>
      <charset val="238"/>
    </font>
    <font>
      <sz val="7.5"/>
      <name val="Calibri"/>
      <family val="2"/>
      <charset val="238"/>
    </font>
    <font>
      <i/>
      <sz val="9"/>
      <name val="Calibri"/>
      <family val="2"/>
      <charset val="238"/>
    </font>
    <font>
      <sz val="10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73"/>
      </patternFill>
    </fill>
    <fill>
      <patternFill patternType="solid">
        <fgColor indexed="9"/>
        <bgColor indexed="73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6" fillId="15" borderId="0" applyNumberFormat="0" applyBorder="0" applyAlignment="0" applyProtection="0"/>
    <xf numFmtId="0" fontId="16" fillId="16" borderId="1" applyNumberFormat="0" applyAlignment="0" applyProtection="0"/>
    <xf numFmtId="0" fontId="5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17" borderId="6" applyNumberFormat="0" applyAlignment="0" applyProtection="0"/>
    <xf numFmtId="0" fontId="6" fillId="15" borderId="0" applyNumberFormat="0" applyBorder="0" applyAlignment="0" applyProtection="0"/>
    <xf numFmtId="0" fontId="15" fillId="7" borderId="1" applyNumberFormat="0" applyAlignment="0" applyProtection="0"/>
    <xf numFmtId="0" fontId="7" fillId="17" borderId="6" applyNumberFormat="0" applyAlignment="0" applyProtection="0"/>
    <xf numFmtId="0" fontId="13" fillId="0" borderId="7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" fillId="4" borderId="8" applyNumberFormat="0" applyFont="0" applyAlignment="0" applyProtection="0"/>
    <xf numFmtId="0" fontId="17" fillId="16" borderId="9" applyNumberFormat="0" applyAlignment="0" applyProtection="0"/>
    <xf numFmtId="0" fontId="1" fillId="4" borderId="8" applyNumberFormat="0" applyFont="0" applyAlignment="0" applyProtection="0"/>
    <xf numFmtId="0" fontId="13" fillId="0" borderId="7" applyNumberFormat="0" applyFill="0" applyAlignment="0" applyProtection="0"/>
    <xf numFmtId="0" fontId="14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15" fillId="7" borderId="1" applyNumberFormat="0" applyAlignment="0" applyProtection="0"/>
    <xf numFmtId="0" fontId="16" fillId="16" borderId="1" applyNumberFormat="0" applyAlignment="0" applyProtection="0"/>
    <xf numFmtId="0" fontId="17" fillId="16" borderId="9" applyNumberFormat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44" fontId="32" fillId="0" borderId="0" applyFont="0" applyFill="0" applyBorder="0" applyAlignment="0" applyProtection="0"/>
  </cellStyleXfs>
  <cellXfs count="123">
    <xf numFmtId="0" fontId="0" fillId="0" borderId="0" xfId="0"/>
    <xf numFmtId="0" fontId="19" fillId="0" borderId="0" xfId="0" applyFont="1"/>
    <xf numFmtId="0" fontId="20" fillId="0" borderId="0" xfId="0" applyFont="1"/>
    <xf numFmtId="0" fontId="22" fillId="0" borderId="0" xfId="0" applyFont="1"/>
    <xf numFmtId="0" fontId="24" fillId="0" borderId="0" xfId="0" applyFont="1"/>
    <xf numFmtId="0" fontId="22" fillId="18" borderId="10" xfId="0" applyFont="1" applyFill="1" applyBorder="1"/>
    <xf numFmtId="0" fontId="20" fillId="18" borderId="10" xfId="0" applyFont="1" applyFill="1" applyBorder="1"/>
    <xf numFmtId="4" fontId="20" fillId="0" borderId="10" xfId="0" applyNumberFormat="1" applyFont="1" applyBorder="1"/>
    <xf numFmtId="0" fontId="20" fillId="0" borderId="10" xfId="0" applyFont="1" applyBorder="1"/>
    <xf numFmtId="0" fontId="20" fillId="0" borderId="10" xfId="0" applyFont="1" applyBorder="1" applyAlignment="1">
      <alignment wrapText="1"/>
    </xf>
    <xf numFmtId="0" fontId="22" fillId="0" borderId="10" xfId="0" applyFont="1" applyBorder="1"/>
    <xf numFmtId="4" fontId="22" fillId="18" borderId="10" xfId="0" applyNumberFormat="1" applyFont="1" applyFill="1" applyBorder="1"/>
    <xf numFmtId="0" fontId="20" fillId="0" borderId="10" xfId="0" applyFont="1" applyBorder="1" applyAlignment="1">
      <alignment horizontal="left" wrapText="1"/>
    </xf>
    <xf numFmtId="0" fontId="26" fillId="0" borderId="0" xfId="0" applyFont="1"/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horizontal="center" vertical="center" wrapText="1"/>
    </xf>
    <xf numFmtId="0" fontId="27" fillId="0" borderId="0" xfId="0" applyFont="1"/>
    <xf numFmtId="4" fontId="27" fillId="0" borderId="0" xfId="0" applyNumberFormat="1" applyFont="1"/>
    <xf numFmtId="0" fontId="29" fillId="16" borderId="10" xfId="0" applyFont="1" applyFill="1" applyBorder="1" applyAlignment="1">
      <alignment horizontal="right"/>
    </xf>
    <xf numFmtId="4" fontId="28" fillId="0" borderId="0" xfId="0" applyNumberFormat="1" applyFont="1"/>
    <xf numFmtId="4" fontId="23" fillId="0" borderId="0" xfId="0" applyNumberFormat="1" applyFont="1" applyAlignment="1">
      <alignment horizontal="left" vertical="center"/>
    </xf>
    <xf numFmtId="0" fontId="22" fillId="18" borderId="11" xfId="0" applyFont="1" applyFill="1" applyBorder="1" applyAlignment="1">
      <alignment horizontal="center" vertical="center" wrapText="1"/>
    </xf>
    <xf numFmtId="0" fontId="20" fillId="20" borderId="10" xfId="0" applyFont="1" applyFill="1" applyBorder="1" applyAlignment="1">
      <alignment wrapText="1"/>
    </xf>
    <xf numFmtId="2" fontId="20" fillId="16" borderId="10" xfId="0" applyNumberFormat="1" applyFont="1" applyFill="1" applyBorder="1" applyAlignment="1">
      <alignment wrapText="1"/>
    </xf>
    <xf numFmtId="4" fontId="20" fillId="16" borderId="10" xfId="0" applyNumberFormat="1" applyFont="1" applyFill="1" applyBorder="1" applyAlignment="1">
      <alignment wrapText="1"/>
    </xf>
    <xf numFmtId="0" fontId="20" fillId="16" borderId="10" xfId="0" applyFont="1" applyFill="1" applyBorder="1" applyAlignment="1">
      <alignment horizontal="left" wrapText="1"/>
    </xf>
    <xf numFmtId="4" fontId="20" fillId="20" borderId="10" xfId="0" applyNumberFormat="1" applyFont="1" applyFill="1" applyBorder="1" applyAlignment="1">
      <alignment wrapText="1"/>
    </xf>
    <xf numFmtId="0" fontId="20" fillId="16" borderId="10" xfId="0" applyFont="1" applyFill="1" applyBorder="1" applyAlignment="1">
      <alignment wrapText="1"/>
    </xf>
    <xf numFmtId="4" fontId="20" fillId="0" borderId="10" xfId="0" applyNumberFormat="1" applyFont="1" applyBorder="1" applyAlignment="1">
      <alignment wrapText="1"/>
    </xf>
    <xf numFmtId="0" fontId="22" fillId="21" borderId="10" xfId="0" applyFont="1" applyFill="1" applyBorder="1" applyAlignment="1">
      <alignment wrapText="1"/>
    </xf>
    <xf numFmtId="0" fontId="20" fillId="20" borderId="0" xfId="0" applyFont="1" applyFill="1" applyAlignment="1">
      <alignment wrapText="1"/>
    </xf>
    <xf numFmtId="0" fontId="22" fillId="18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2" fillId="18" borderId="10" xfId="0" applyFont="1" applyFill="1" applyBorder="1" applyAlignment="1">
      <alignment horizontal="center" vertical="center"/>
    </xf>
    <xf numFmtId="0" fontId="31" fillId="0" borderId="13" xfId="0" applyFont="1" applyBorder="1" applyAlignment="1">
      <alignment horizontal="center"/>
    </xf>
    <xf numFmtId="2" fontId="22" fillId="18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31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2" fontId="20" fillId="0" borderId="10" xfId="0" applyNumberFormat="1" applyFont="1" applyBorder="1" applyAlignment="1">
      <alignment wrapText="1"/>
    </xf>
    <xf numFmtId="4" fontId="20" fillId="0" borderId="11" xfId="0" applyNumberFormat="1" applyFont="1" applyBorder="1"/>
    <xf numFmtId="0" fontId="20" fillId="16" borderId="10" xfId="0" applyFont="1" applyFill="1" applyBorder="1" applyAlignment="1">
      <alignment horizontal="right"/>
    </xf>
    <xf numFmtId="0" fontId="23" fillId="0" borderId="0" xfId="0" applyFont="1" applyAlignment="1">
      <alignment horizontal="right"/>
    </xf>
    <xf numFmtId="0" fontId="22" fillId="19" borderId="10" xfId="0" applyFont="1" applyFill="1" applyBorder="1" applyAlignment="1">
      <alignment wrapText="1"/>
    </xf>
    <xf numFmtId="0" fontId="22" fillId="19" borderId="10" xfId="0" applyFont="1" applyFill="1" applyBorder="1"/>
    <xf numFmtId="4" fontId="22" fillId="19" borderId="10" xfId="0" applyNumberFormat="1" applyFont="1" applyFill="1" applyBorder="1"/>
    <xf numFmtId="0" fontId="22" fillId="20" borderId="10" xfId="0" applyFont="1" applyFill="1" applyBorder="1"/>
    <xf numFmtId="0" fontId="20" fillId="0" borderId="12" xfId="0" applyFont="1" applyBorder="1" applyAlignment="1">
      <alignment wrapText="1"/>
    </xf>
    <xf numFmtId="0" fontId="22" fillId="0" borderId="12" xfId="0" applyFont="1" applyBorder="1"/>
    <xf numFmtId="0" fontId="20" fillId="0" borderId="16" xfId="0" applyFont="1" applyBorder="1" applyAlignment="1">
      <alignment wrapText="1"/>
    </xf>
    <xf numFmtId="4" fontId="22" fillId="19" borderId="11" xfId="0" applyNumberFormat="1" applyFont="1" applyFill="1" applyBorder="1"/>
    <xf numFmtId="4" fontId="20" fillId="0" borderId="13" xfId="0" applyNumberFormat="1" applyFont="1" applyBorder="1" applyAlignment="1">
      <alignment wrapText="1"/>
    </xf>
    <xf numFmtId="4" fontId="20" fillId="0" borderId="10" xfId="83" applyNumberFormat="1" applyFont="1" applyBorder="1"/>
    <xf numFmtId="4" fontId="20" fillId="0" borderId="10" xfId="0" applyNumberFormat="1" applyFont="1" applyBorder="1" applyAlignment="1">
      <alignment vertical="center" wrapText="1"/>
    </xf>
    <xf numFmtId="4" fontId="20" fillId="0" borderId="10" xfId="83" applyNumberFormat="1" applyFont="1" applyBorder="1" applyAlignment="1">
      <alignment wrapText="1"/>
    </xf>
    <xf numFmtId="4" fontId="20" fillId="0" borderId="0" xfId="0" applyNumberFormat="1" applyFont="1"/>
    <xf numFmtId="0" fontId="24" fillId="0" borderId="13" xfId="0" applyFont="1" applyBorder="1"/>
    <xf numFmtId="0" fontId="24" fillId="0" borderId="12" xfId="0" applyFont="1" applyBorder="1"/>
    <xf numFmtId="4" fontId="22" fillId="21" borderId="10" xfId="0" applyNumberFormat="1" applyFont="1" applyFill="1" applyBorder="1"/>
    <xf numFmtId="4" fontId="22" fillId="19" borderId="10" xfId="0" applyNumberFormat="1" applyFont="1" applyFill="1" applyBorder="1" applyAlignment="1">
      <alignment wrapText="1"/>
    </xf>
    <xf numFmtId="4" fontId="20" fillId="0" borderId="12" xfId="0" applyNumberFormat="1" applyFont="1" applyBorder="1"/>
    <xf numFmtId="4" fontId="20" fillId="0" borderId="16" xfId="0" applyNumberFormat="1" applyFont="1" applyBorder="1"/>
    <xf numFmtId="4" fontId="20" fillId="0" borderId="13" xfId="0" applyNumberFormat="1" applyFont="1" applyBorder="1"/>
    <xf numFmtId="4" fontId="22" fillId="18" borderId="10" xfId="0" applyNumberFormat="1" applyFont="1" applyFill="1" applyBorder="1" applyAlignment="1">
      <alignment horizontal="right" vertical="center" wrapText="1"/>
    </xf>
    <xf numFmtId="4" fontId="23" fillId="0" borderId="0" xfId="0" applyNumberFormat="1" applyFont="1" applyAlignment="1">
      <alignment horizontal="right" vertical="center" wrapText="1"/>
    </xf>
    <xf numFmtId="0" fontId="20" fillId="21" borderId="11" xfId="0" applyFont="1" applyFill="1" applyBorder="1"/>
    <xf numFmtId="4" fontId="20" fillId="0" borderId="11" xfId="0" applyNumberFormat="1" applyFont="1" applyBorder="1" applyAlignment="1">
      <alignment horizontal="right" vertical="center" wrapText="1"/>
    </xf>
    <xf numFmtId="4" fontId="20" fillId="21" borderId="11" xfId="0" applyNumberFormat="1" applyFont="1" applyFill="1" applyBorder="1"/>
    <xf numFmtId="4" fontId="22" fillId="18" borderId="15" xfId="0" applyNumberFormat="1" applyFont="1" applyFill="1" applyBorder="1"/>
    <xf numFmtId="4" fontId="23" fillId="0" borderId="0" xfId="0" applyNumberFormat="1" applyFont="1"/>
    <xf numFmtId="0" fontId="22" fillId="20" borderId="0" xfId="0" applyFont="1" applyFill="1" applyAlignment="1">
      <alignment horizontal="right" vertical="center" wrapText="1"/>
    </xf>
    <xf numFmtId="0" fontId="24" fillId="0" borderId="10" xfId="0" applyFont="1" applyBorder="1"/>
    <xf numFmtId="0" fontId="20" fillId="0" borderId="0" xfId="0" applyFont="1" applyAlignment="1">
      <alignment wrapText="1"/>
    </xf>
    <xf numFmtId="0" fontId="22" fillId="20" borderId="10" xfId="0" applyFont="1" applyFill="1" applyBorder="1" applyAlignment="1">
      <alignment horizontal="right" vertical="center" wrapText="1"/>
    </xf>
    <xf numFmtId="0" fontId="27" fillId="0" borderId="0" xfId="0" applyFont="1" applyAlignment="1">
      <alignment horizontal="center" vertical="center"/>
    </xf>
    <xf numFmtId="0" fontId="21" fillId="0" borderId="0" xfId="0" applyFont="1"/>
    <xf numFmtId="0" fontId="20" fillId="16" borderId="10" xfId="0" applyFont="1" applyFill="1" applyBorder="1"/>
    <xf numFmtId="2" fontId="20" fillId="0" borderId="10" xfId="0" applyNumberFormat="1" applyFont="1" applyBorder="1" applyAlignment="1">
      <alignment horizontal="left" wrapText="1"/>
    </xf>
    <xf numFmtId="4" fontId="20" fillId="0" borderId="0" xfId="83" applyNumberFormat="1" applyFont="1"/>
    <xf numFmtId="2" fontId="27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2" fillId="21" borderId="10" xfId="0" applyFont="1" applyFill="1" applyBorder="1" applyAlignment="1">
      <alignment horizontal="center"/>
    </xf>
    <xf numFmtId="0" fontId="20" fillId="21" borderId="10" xfId="0" applyFont="1" applyFill="1" applyBorder="1"/>
    <xf numFmtId="2" fontId="22" fillId="21" borderId="10" xfId="0" applyNumberFormat="1" applyFont="1" applyFill="1" applyBorder="1" applyAlignment="1">
      <alignment wrapText="1"/>
    </xf>
    <xf numFmtId="4" fontId="20" fillId="0" borderId="10" xfId="0" applyNumberFormat="1" applyFont="1" applyBorder="1" applyAlignment="1">
      <alignment horizontal="right" vertical="center" wrapText="1"/>
    </xf>
    <xf numFmtId="2" fontId="20" fillId="16" borderId="10" xfId="0" applyNumberFormat="1" applyFont="1" applyFill="1" applyBorder="1" applyAlignment="1">
      <alignment horizontal="left" vertical="center" wrapText="1"/>
    </xf>
    <xf numFmtId="4" fontId="20" fillId="21" borderId="10" xfId="0" applyNumberFormat="1" applyFont="1" applyFill="1" applyBorder="1"/>
    <xf numFmtId="0" fontId="22" fillId="16" borderId="10" xfId="0" applyFont="1" applyFill="1" applyBorder="1"/>
    <xf numFmtId="4" fontId="24" fillId="0" borderId="0" xfId="0" applyNumberFormat="1" applyFont="1"/>
    <xf numFmtId="0" fontId="20" fillId="0" borderId="10" xfId="0" applyFont="1" applyBorder="1" applyAlignment="1">
      <alignment horizontal="right"/>
    </xf>
    <xf numFmtId="0" fontId="22" fillId="18" borderId="14" xfId="0" applyFont="1" applyFill="1" applyBorder="1"/>
    <xf numFmtId="0" fontId="22" fillId="18" borderId="13" xfId="0" applyFont="1" applyFill="1" applyBorder="1"/>
    <xf numFmtId="0" fontId="30" fillId="16" borderId="10" xfId="0" applyFont="1" applyFill="1" applyBorder="1" applyAlignment="1">
      <alignment horizontal="right"/>
    </xf>
    <xf numFmtId="0" fontId="21" fillId="16" borderId="10" xfId="0" applyFont="1" applyFill="1" applyBorder="1" applyAlignment="1">
      <alignment horizontal="right"/>
    </xf>
    <xf numFmtId="0" fontId="21" fillId="0" borderId="10" xfId="0" applyFont="1" applyBorder="1" applyAlignment="1">
      <alignment horizontal="right" wrapText="1"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2" fillId="18" borderId="10" xfId="0" applyFont="1" applyFill="1" applyBorder="1" applyAlignment="1">
      <alignment horizontal="right" vertical="center"/>
    </xf>
    <xf numFmtId="0" fontId="22" fillId="20" borderId="0" xfId="0" applyFont="1" applyFill="1"/>
    <xf numFmtId="4" fontId="20" fillId="20" borderId="0" xfId="0" applyNumberFormat="1" applyFont="1" applyFill="1" applyAlignment="1">
      <alignment wrapText="1"/>
    </xf>
    <xf numFmtId="0" fontId="20" fillId="16" borderId="0" xfId="0" applyFont="1" applyFill="1"/>
    <xf numFmtId="0" fontId="20" fillId="0" borderId="13" xfId="0" applyFont="1" applyBorder="1"/>
    <xf numFmtId="0" fontId="20" fillId="20" borderId="13" xfId="0" applyFont="1" applyFill="1" applyBorder="1" applyAlignment="1">
      <alignment wrapText="1"/>
    </xf>
    <xf numFmtId="0" fontId="20" fillId="0" borderId="12" xfId="0" applyFont="1" applyBorder="1"/>
    <xf numFmtId="0" fontId="20" fillId="16" borderId="12" xfId="0" applyFont="1" applyFill="1" applyBorder="1" applyAlignment="1">
      <alignment horizontal="left" wrapText="1"/>
    </xf>
    <xf numFmtId="4" fontId="22" fillId="20" borderId="0" xfId="0" applyNumberFormat="1" applyFont="1" applyFill="1" applyAlignment="1">
      <alignment wrapText="1"/>
    </xf>
    <xf numFmtId="0" fontId="22" fillId="0" borderId="0" xfId="0" applyFont="1" applyAlignment="1">
      <alignment wrapText="1"/>
    </xf>
    <xf numFmtId="0" fontId="20" fillId="16" borderId="0" xfId="0" applyFont="1" applyFill="1" applyAlignment="1">
      <alignment wrapText="1"/>
    </xf>
    <xf numFmtId="4" fontId="22" fillId="0" borderId="0" xfId="0" applyNumberFormat="1" applyFont="1" applyAlignment="1">
      <alignment wrapText="1"/>
    </xf>
    <xf numFmtId="0" fontId="22" fillId="21" borderId="10" xfId="0" applyFont="1" applyFill="1" applyBorder="1"/>
    <xf numFmtId="4" fontId="24" fillId="0" borderId="10" xfId="0" applyNumberFormat="1" applyFont="1" applyBorder="1"/>
    <xf numFmtId="0" fontId="22" fillId="0" borderId="16" xfId="0" applyFont="1" applyBorder="1"/>
    <xf numFmtId="0" fontId="20" fillId="18" borderId="10" xfId="0" applyFont="1" applyFill="1" applyBorder="1" applyAlignment="1">
      <alignment wrapText="1"/>
    </xf>
    <xf numFmtId="4" fontId="20" fillId="0" borderId="18" xfId="0" applyNumberFormat="1" applyFont="1" applyBorder="1"/>
    <xf numFmtId="2" fontId="20" fillId="16" borderId="10" xfId="0" applyNumberFormat="1" applyFont="1" applyFill="1" applyBorder="1" applyAlignment="1">
      <alignment vertical="center" wrapText="1"/>
    </xf>
    <xf numFmtId="0" fontId="29" fillId="16" borderId="10" xfId="0" applyFont="1" applyFill="1" applyBorder="1" applyAlignment="1">
      <alignment horizontal="right" wrapText="1"/>
    </xf>
    <xf numFmtId="4" fontId="20" fillId="0" borderId="16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22" fillId="0" borderId="10" xfId="0" applyFont="1" applyFill="1" applyBorder="1" applyAlignment="1">
      <alignment wrapText="1"/>
    </xf>
    <xf numFmtId="0" fontId="20" fillId="0" borderId="17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22" fillId="0" borderId="10" xfId="0" applyFont="1" applyFill="1" applyBorder="1"/>
    <xf numFmtId="0" fontId="20" fillId="0" borderId="10" xfId="0" applyFont="1" applyFill="1" applyBorder="1"/>
  </cellXfs>
  <cellStyles count="84">
    <cellStyle name="20 % – Zvýraznění 1" xfId="1" builtinId="30" customBuiltin="1"/>
    <cellStyle name="20 % – Zvýraznění 2" xfId="2" builtinId="34" customBuiltin="1"/>
    <cellStyle name="20 % – Zvýraznění 3" xfId="3" builtinId="38" customBuiltin="1"/>
    <cellStyle name="20 % – Zvýraznění 4" xfId="4" builtinId="42" customBuiltin="1"/>
    <cellStyle name="20 % – Zvýraznění 5" xfId="5" builtinId="46" customBuiltin="1"/>
    <cellStyle name="20 % – Zvýraznění 6" xfId="6" builtinId="50" customBuiltin="1"/>
    <cellStyle name="20% - Accent1" xfId="7" xr:uid="{00000000-0005-0000-0000-000006000000}"/>
    <cellStyle name="20% - Accent2" xfId="8" xr:uid="{00000000-0005-0000-0000-000007000000}"/>
    <cellStyle name="20% - Accent3" xfId="9" xr:uid="{00000000-0005-0000-0000-000008000000}"/>
    <cellStyle name="20% - Accent4" xfId="10" xr:uid="{00000000-0005-0000-0000-000009000000}"/>
    <cellStyle name="20% - Accent5" xfId="11" xr:uid="{00000000-0005-0000-0000-00000A000000}"/>
    <cellStyle name="20% - Accent6" xfId="12" xr:uid="{00000000-0005-0000-0000-00000B000000}"/>
    <cellStyle name="40 % – Zvýraznění 1" xfId="13" builtinId="31" customBuiltin="1"/>
    <cellStyle name="40 % – Zvýraznění 2" xfId="14" builtinId="35" customBuiltin="1"/>
    <cellStyle name="40 % – Zvýraznění 3" xfId="15" builtinId="39" customBuiltin="1"/>
    <cellStyle name="40 % – Zvýraznění 4" xfId="16" builtinId="43" customBuiltin="1"/>
    <cellStyle name="40 % – Zvýraznění 5" xfId="17" builtinId="47" customBuiltin="1"/>
    <cellStyle name="40 % – Zvýraznění 6" xfId="18" builtinId="51" customBuiltin="1"/>
    <cellStyle name="40% - Accent1" xfId="19" xr:uid="{00000000-0005-0000-0000-000012000000}"/>
    <cellStyle name="40% - Accent2" xfId="20" xr:uid="{00000000-0005-0000-0000-000013000000}"/>
    <cellStyle name="40% - Accent3" xfId="21" xr:uid="{00000000-0005-0000-0000-000014000000}"/>
    <cellStyle name="40% - Accent4" xfId="22" xr:uid="{00000000-0005-0000-0000-000015000000}"/>
    <cellStyle name="40% - Accent5" xfId="23" xr:uid="{00000000-0005-0000-0000-000016000000}"/>
    <cellStyle name="40% - Accent6" xfId="24" xr:uid="{00000000-0005-0000-0000-000017000000}"/>
    <cellStyle name="60 % – Zvýraznění 1" xfId="25" builtinId="32" customBuiltin="1"/>
    <cellStyle name="60 % – Zvýraznění 2" xfId="26" builtinId="36" customBuiltin="1"/>
    <cellStyle name="60 % – Zvýraznění 3" xfId="27" builtinId="40" customBuiltin="1"/>
    <cellStyle name="60 % – Zvýraznění 4" xfId="28" builtinId="44" customBuiltin="1"/>
    <cellStyle name="60 % – Zvýraznění 5" xfId="29" builtinId="48" customBuiltin="1"/>
    <cellStyle name="60 % – Zvýraznění 6" xfId="30" builtinId="52" customBuiltin="1"/>
    <cellStyle name="60% - Accent1" xfId="31" xr:uid="{00000000-0005-0000-0000-00001E000000}"/>
    <cellStyle name="60% - Accent2" xfId="32" xr:uid="{00000000-0005-0000-0000-00001F000000}"/>
    <cellStyle name="60% - Accent3" xfId="33" xr:uid="{00000000-0005-0000-0000-000020000000}"/>
    <cellStyle name="60% - Accent4" xfId="34" xr:uid="{00000000-0005-0000-0000-000021000000}"/>
    <cellStyle name="60% - Accent5" xfId="35" xr:uid="{00000000-0005-0000-0000-000022000000}"/>
    <cellStyle name="60% - Accent6" xfId="36" xr:uid="{00000000-0005-0000-0000-000023000000}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ulation" xfId="44" xr:uid="{00000000-0005-0000-0000-00002B000000}"/>
    <cellStyle name="Celkem" xfId="45" builtinId="25" customBuiltin="1"/>
    <cellStyle name="Explanatory Text" xfId="46" xr:uid="{00000000-0005-0000-0000-00002D000000}"/>
    <cellStyle name="Good" xfId="47" xr:uid="{00000000-0005-0000-0000-00002E000000}"/>
    <cellStyle name="Heading 1" xfId="48" xr:uid="{00000000-0005-0000-0000-00002F000000}"/>
    <cellStyle name="Heading 2" xfId="49" xr:uid="{00000000-0005-0000-0000-000030000000}"/>
    <cellStyle name="Heading 3" xfId="50" xr:uid="{00000000-0005-0000-0000-000031000000}"/>
    <cellStyle name="Heading 4" xfId="51" xr:uid="{00000000-0005-0000-0000-000032000000}"/>
    <cellStyle name="Check Cell" xfId="52" xr:uid="{00000000-0005-0000-0000-000033000000}"/>
    <cellStyle name="Input" xfId="54" xr:uid="{00000000-0005-0000-0000-000035000000}"/>
    <cellStyle name="Kontrolní buňka" xfId="55" builtinId="23" customBuiltin="1"/>
    <cellStyle name="Linked Cell" xfId="56" xr:uid="{00000000-0005-0000-0000-000037000000}"/>
    <cellStyle name="Měna" xfId="83" builtinId="4"/>
    <cellStyle name="Nadpis 1" xfId="57" builtinId="16" customBuiltin="1"/>
    <cellStyle name="Nadpis 2" xfId="58" builtinId="17" customBuiltin="1"/>
    <cellStyle name="Nadpis 3" xfId="59" builtinId="18" customBuiltin="1"/>
    <cellStyle name="Nadpis 4" xfId="60" builtinId="19" customBuiltin="1"/>
    <cellStyle name="Název" xfId="61" builtinId="15" customBuiltin="1"/>
    <cellStyle name="Neutral" xfId="62" xr:uid="{00000000-0005-0000-0000-00003E000000}"/>
    <cellStyle name="Neutrální" xfId="63" builtinId="28" customBuiltin="1"/>
    <cellStyle name="Normální" xfId="0" builtinId="0"/>
    <cellStyle name="Note" xfId="64" xr:uid="{00000000-0005-0000-0000-000041000000}"/>
    <cellStyle name="Output" xfId="65" xr:uid="{00000000-0005-0000-0000-000042000000}"/>
    <cellStyle name="Poznámka" xfId="66" builtinId="10" customBuiltin="1"/>
    <cellStyle name="Propojená buňka" xfId="67" builtinId="24" customBuiltin="1"/>
    <cellStyle name="Správně" xfId="68" builtinId="26" customBuiltin="1"/>
    <cellStyle name="Špatně" xfId="53" builtinId="27" customBuiltin="1"/>
    <cellStyle name="Text upozornění" xfId="69" builtinId="11" customBuiltin="1"/>
    <cellStyle name="Title" xfId="70" xr:uid="{00000000-0005-0000-0000-000047000000}"/>
    <cellStyle name="Total" xfId="71" xr:uid="{00000000-0005-0000-0000-000048000000}"/>
    <cellStyle name="Vstup" xfId="72" builtinId="20" customBuiltin="1"/>
    <cellStyle name="Výpočet" xfId="73" builtinId="22" customBuiltin="1"/>
    <cellStyle name="Výstup" xfId="74" builtinId="21" customBuiltin="1"/>
    <cellStyle name="Vysvětlující text" xfId="75" builtinId="53" customBuiltin="1"/>
    <cellStyle name="Warning Text" xfId="76" xr:uid="{00000000-0005-0000-0000-00004D000000}"/>
    <cellStyle name="Zvýraznění 1" xfId="77" builtinId="29" customBuiltin="1"/>
    <cellStyle name="Zvýraznění 2" xfId="78" builtinId="33" customBuiltin="1"/>
    <cellStyle name="Zvýraznění 3" xfId="79" builtinId="37" customBuiltin="1"/>
    <cellStyle name="Zvýraznění 4" xfId="80" builtinId="41" customBuiltin="1"/>
    <cellStyle name="Zvýraznění 5" xfId="81" builtinId="45" customBuiltin="1"/>
    <cellStyle name="Zvýraznění 6" xfId="82" builtinId="49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2"/>
  <sheetViews>
    <sheetView tabSelected="1" zoomScaleNormal="100" zoomScaleSheetLayoutView="90" workbookViewId="0">
      <selection activeCell="H14" sqref="H14"/>
    </sheetView>
  </sheetViews>
  <sheetFormatPr defaultColWidth="9.140625" defaultRowHeight="12.75" x14ac:dyDescent="0.2"/>
  <cols>
    <col min="1" max="1" width="5.28515625" style="2" customWidth="1"/>
    <col min="2" max="2" width="9.5703125" style="2" customWidth="1"/>
    <col min="3" max="3" width="54.140625" style="2" customWidth="1"/>
    <col min="4" max="4" width="18.140625" style="2" customWidth="1"/>
    <col min="5" max="5" width="18.28515625" style="2" customWidth="1"/>
    <col min="6" max="6" width="11.7109375" style="2" bestFit="1" customWidth="1"/>
    <col min="7" max="7" width="10.85546875" style="2" bestFit="1" customWidth="1"/>
    <col min="8" max="8" width="11.7109375" style="2" bestFit="1" customWidth="1"/>
    <col min="9" max="16384" width="9.140625" style="2"/>
  </cols>
  <sheetData>
    <row r="1" spans="1:5" ht="16.5" customHeight="1" x14ac:dyDescent="0.3">
      <c r="A1" s="1" t="s">
        <v>110</v>
      </c>
    </row>
    <row r="2" spans="1:5" x14ac:dyDescent="0.2">
      <c r="A2" s="75"/>
      <c r="B2" s="75"/>
      <c r="C2" s="75"/>
      <c r="D2" s="32"/>
      <c r="E2" s="32"/>
    </row>
    <row r="3" spans="1:5" s="4" customFormat="1" ht="12" x14ac:dyDescent="0.2">
      <c r="D3" s="37" t="s">
        <v>1</v>
      </c>
      <c r="E3" s="37" t="s">
        <v>246</v>
      </c>
    </row>
    <row r="4" spans="1:5" s="36" customFormat="1" ht="38.25" x14ac:dyDescent="0.2">
      <c r="A4" s="33" t="s">
        <v>76</v>
      </c>
      <c r="B4" s="33" t="s">
        <v>39</v>
      </c>
      <c r="C4" s="35" t="s">
        <v>40</v>
      </c>
      <c r="D4" s="21" t="s">
        <v>366</v>
      </c>
      <c r="E4" s="31" t="s">
        <v>365</v>
      </c>
    </row>
    <row r="5" spans="1:5" s="80" customFormat="1" x14ac:dyDescent="0.2">
      <c r="A5" s="74" t="s">
        <v>315</v>
      </c>
      <c r="B5" s="74"/>
      <c r="C5" s="79"/>
      <c r="D5" s="36"/>
      <c r="E5" s="36"/>
    </row>
    <row r="6" spans="1:5" s="4" customFormat="1" x14ac:dyDescent="0.2">
      <c r="A6" s="81" t="s">
        <v>41</v>
      </c>
      <c r="B6" s="82"/>
      <c r="C6" s="83" t="s">
        <v>42</v>
      </c>
      <c r="D6" s="65"/>
      <c r="E6" s="82"/>
    </row>
    <row r="7" spans="1:5" s="4" customFormat="1" ht="12.95" customHeight="1" x14ac:dyDescent="0.2">
      <c r="A7" s="76"/>
      <c r="B7" s="41">
        <v>1111</v>
      </c>
      <c r="C7" s="23" t="s">
        <v>48</v>
      </c>
      <c r="D7" s="66">
        <v>26268</v>
      </c>
      <c r="E7" s="84">
        <v>27936082.940000001</v>
      </c>
    </row>
    <row r="8" spans="1:5" s="4" customFormat="1" ht="12.95" customHeight="1" x14ac:dyDescent="0.2">
      <c r="A8" s="76"/>
      <c r="B8" s="41">
        <v>1112</v>
      </c>
      <c r="C8" s="23" t="s">
        <v>7</v>
      </c>
      <c r="D8" s="66">
        <v>700</v>
      </c>
      <c r="E8" s="84">
        <v>633761.89</v>
      </c>
    </row>
    <row r="9" spans="1:5" s="4" customFormat="1" ht="12.95" customHeight="1" x14ac:dyDescent="0.2">
      <c r="A9" s="8"/>
      <c r="B9" s="8">
        <v>1113</v>
      </c>
      <c r="C9" s="39" t="s">
        <v>28</v>
      </c>
      <c r="D9" s="66">
        <v>2170</v>
      </c>
      <c r="E9" s="84">
        <v>2504493.4</v>
      </c>
    </row>
    <row r="10" spans="1:5" s="4" customFormat="1" ht="12.95" customHeight="1" x14ac:dyDescent="0.2">
      <c r="A10" s="76"/>
      <c r="B10" s="41">
        <v>1121</v>
      </c>
      <c r="C10" s="23" t="s">
        <v>69</v>
      </c>
      <c r="D10" s="66">
        <v>23377</v>
      </c>
      <c r="E10" s="84">
        <v>22999413.829999998</v>
      </c>
    </row>
    <row r="11" spans="1:5" s="4" customFormat="1" ht="12.95" customHeight="1" x14ac:dyDescent="0.2">
      <c r="A11" s="76"/>
      <c r="B11" s="41">
        <v>1122</v>
      </c>
      <c r="C11" s="23" t="s">
        <v>334</v>
      </c>
      <c r="D11" s="66">
        <v>571</v>
      </c>
      <c r="E11" s="84">
        <v>571140</v>
      </c>
    </row>
    <row r="12" spans="1:5" s="4" customFormat="1" ht="12.95" customHeight="1" x14ac:dyDescent="0.2">
      <c r="A12" s="8"/>
      <c r="B12" s="8">
        <v>1211</v>
      </c>
      <c r="C12" s="39" t="s">
        <v>71</v>
      </c>
      <c r="D12" s="66">
        <v>54747</v>
      </c>
      <c r="E12" s="84">
        <v>56583211.719999999</v>
      </c>
    </row>
    <row r="13" spans="1:5" s="4" customFormat="1" ht="12.95" customHeight="1" x14ac:dyDescent="0.2">
      <c r="A13" s="8"/>
      <c r="B13" s="8">
        <v>1511</v>
      </c>
      <c r="C13" s="39" t="s">
        <v>70</v>
      </c>
      <c r="D13" s="66">
        <v>3625</v>
      </c>
      <c r="E13" s="84">
        <v>3704606.55</v>
      </c>
    </row>
    <row r="14" spans="1:5" s="4" customFormat="1" ht="12.95" customHeight="1" x14ac:dyDescent="0.2">
      <c r="A14" s="8"/>
      <c r="B14" s="8">
        <v>1334</v>
      </c>
      <c r="C14" s="39" t="s">
        <v>91</v>
      </c>
      <c r="D14" s="40">
        <v>5</v>
      </c>
      <c r="E14" s="7">
        <v>4534.7</v>
      </c>
    </row>
    <row r="15" spans="1:5" s="4" customFormat="1" ht="12.95" customHeight="1" x14ac:dyDescent="0.2">
      <c r="A15" s="76"/>
      <c r="B15" s="41">
        <v>1340</v>
      </c>
      <c r="C15" s="85" t="s">
        <v>32</v>
      </c>
      <c r="D15" s="40">
        <v>3736</v>
      </c>
      <c r="E15" s="7">
        <v>3800520</v>
      </c>
    </row>
    <row r="16" spans="1:5" s="4" customFormat="1" ht="12.95" customHeight="1" x14ac:dyDescent="0.2">
      <c r="A16" s="76"/>
      <c r="B16" s="41">
        <v>1341</v>
      </c>
      <c r="C16" s="23" t="s">
        <v>30</v>
      </c>
      <c r="D16" s="40">
        <v>250</v>
      </c>
      <c r="E16" s="7">
        <v>242364</v>
      </c>
    </row>
    <row r="17" spans="1:5" s="4" customFormat="1" ht="12.95" customHeight="1" x14ac:dyDescent="0.2">
      <c r="A17" s="76"/>
      <c r="B17" s="41">
        <v>1343</v>
      </c>
      <c r="C17" s="23" t="s">
        <v>31</v>
      </c>
      <c r="D17" s="40">
        <v>200</v>
      </c>
      <c r="E17" s="53">
        <v>290818</v>
      </c>
    </row>
    <row r="18" spans="1:5" s="4" customFormat="1" ht="12.95" customHeight="1" x14ac:dyDescent="0.2">
      <c r="A18" s="76"/>
      <c r="B18" s="41">
        <v>1356</v>
      </c>
      <c r="C18" s="85" t="s">
        <v>111</v>
      </c>
      <c r="D18" s="40">
        <v>2300</v>
      </c>
      <c r="E18" s="7">
        <v>1872261.63</v>
      </c>
    </row>
    <row r="19" spans="1:5" s="4" customFormat="1" ht="12.95" customHeight="1" x14ac:dyDescent="0.2">
      <c r="A19" s="8"/>
      <c r="B19" s="8">
        <v>1361</v>
      </c>
      <c r="C19" s="77" t="s">
        <v>29</v>
      </c>
      <c r="D19" s="40">
        <v>1212</v>
      </c>
      <c r="E19" s="7">
        <v>1143380</v>
      </c>
    </row>
    <row r="20" spans="1:5" s="4" customFormat="1" ht="12.95" customHeight="1" x14ac:dyDescent="0.2">
      <c r="A20" s="76"/>
      <c r="B20" s="41">
        <v>1381</v>
      </c>
      <c r="C20" s="23" t="s">
        <v>112</v>
      </c>
      <c r="D20" s="40">
        <v>4500</v>
      </c>
      <c r="E20" s="7">
        <v>5918220.0800000001</v>
      </c>
    </row>
    <row r="21" spans="1:5" s="4" customFormat="1" ht="12.95" customHeight="1" x14ac:dyDescent="0.2">
      <c r="A21" s="8"/>
      <c r="B21" s="8">
        <v>2451</v>
      </c>
      <c r="C21" s="23" t="s">
        <v>121</v>
      </c>
      <c r="D21" s="7">
        <v>0</v>
      </c>
      <c r="E21" s="7">
        <v>0</v>
      </c>
    </row>
    <row r="22" spans="1:5" s="4" customFormat="1" ht="12.95" customHeight="1" x14ac:dyDescent="0.2">
      <c r="A22" s="81" t="s">
        <v>72</v>
      </c>
      <c r="B22" s="82"/>
      <c r="C22" s="83" t="s">
        <v>13</v>
      </c>
      <c r="D22" s="67"/>
      <c r="E22" s="86"/>
    </row>
    <row r="23" spans="1:5" s="4" customFormat="1" ht="12.95" customHeight="1" x14ac:dyDescent="0.2">
      <c r="A23" s="38"/>
      <c r="B23" s="8">
        <v>4111</v>
      </c>
      <c r="C23" s="39" t="s">
        <v>232</v>
      </c>
      <c r="D23" s="40">
        <v>324</v>
      </c>
      <c r="E23" s="7">
        <v>323590</v>
      </c>
    </row>
    <row r="24" spans="1:5" s="4" customFormat="1" ht="12.95" customHeight="1" x14ac:dyDescent="0.2">
      <c r="A24" s="38"/>
      <c r="B24" s="8">
        <v>4111</v>
      </c>
      <c r="C24" s="39" t="s">
        <v>348</v>
      </c>
      <c r="D24" s="40">
        <v>337</v>
      </c>
      <c r="E24" s="7">
        <v>336860</v>
      </c>
    </row>
    <row r="25" spans="1:5" s="4" customFormat="1" ht="12.95" customHeight="1" x14ac:dyDescent="0.2">
      <c r="A25" s="87"/>
      <c r="B25" s="41">
        <v>4112</v>
      </c>
      <c r="C25" s="23" t="s">
        <v>43</v>
      </c>
      <c r="D25" s="40">
        <v>6863</v>
      </c>
      <c r="E25" s="7">
        <v>6862900</v>
      </c>
    </row>
    <row r="26" spans="1:5" s="4" customFormat="1" ht="12.95" customHeight="1" x14ac:dyDescent="0.2">
      <c r="A26" s="87"/>
      <c r="B26" s="41">
        <v>4116</v>
      </c>
      <c r="C26" s="23" t="s">
        <v>335</v>
      </c>
      <c r="D26" s="40">
        <v>473.5</v>
      </c>
      <c r="E26" s="7">
        <v>473500</v>
      </c>
    </row>
    <row r="27" spans="1:5" s="4" customFormat="1" ht="12.95" customHeight="1" x14ac:dyDescent="0.2">
      <c r="A27" s="87"/>
      <c r="B27" s="41">
        <v>4116</v>
      </c>
      <c r="C27" s="23" t="s">
        <v>263</v>
      </c>
      <c r="D27" s="40">
        <v>1575</v>
      </c>
      <c r="E27" s="7">
        <v>1575000</v>
      </c>
    </row>
    <row r="28" spans="1:5" s="4" customFormat="1" ht="12.95" customHeight="1" x14ac:dyDescent="0.2">
      <c r="A28" s="87"/>
      <c r="B28" s="41">
        <v>4116</v>
      </c>
      <c r="C28" s="23" t="s">
        <v>233</v>
      </c>
      <c r="D28" s="40">
        <v>181</v>
      </c>
      <c r="E28" s="7">
        <v>180657.6</v>
      </c>
    </row>
    <row r="29" spans="1:5" s="4" customFormat="1" ht="12.95" customHeight="1" x14ac:dyDescent="0.2">
      <c r="A29" s="87"/>
      <c r="B29" s="41">
        <v>4116</v>
      </c>
      <c r="C29" s="23" t="s">
        <v>336</v>
      </c>
      <c r="D29" s="40">
        <v>144</v>
      </c>
      <c r="E29" s="7">
        <v>144131.20000000001</v>
      </c>
    </row>
    <row r="30" spans="1:5" s="4" customFormat="1" ht="12.95" customHeight="1" x14ac:dyDescent="0.2">
      <c r="A30" s="87"/>
      <c r="B30" s="41">
        <v>4116</v>
      </c>
      <c r="C30" s="85" t="s">
        <v>61</v>
      </c>
      <c r="D30" s="40">
        <v>150</v>
      </c>
      <c r="E30" s="7">
        <v>285601</v>
      </c>
    </row>
    <row r="31" spans="1:5" s="4" customFormat="1" ht="12.95" customHeight="1" x14ac:dyDescent="0.2">
      <c r="A31" s="87"/>
      <c r="B31" s="41" t="s">
        <v>359</v>
      </c>
      <c r="C31" s="85" t="s">
        <v>122</v>
      </c>
      <c r="D31" s="40">
        <v>1837</v>
      </c>
      <c r="E31" s="7">
        <f>119700+1717106.4</f>
        <v>1836806.4</v>
      </c>
    </row>
    <row r="32" spans="1:5" s="4" customFormat="1" ht="12.95" customHeight="1" x14ac:dyDescent="0.2">
      <c r="A32" s="87"/>
      <c r="B32" s="41">
        <v>4116</v>
      </c>
      <c r="C32" s="23" t="s">
        <v>316</v>
      </c>
      <c r="D32" s="40">
        <v>10</v>
      </c>
      <c r="E32" s="7">
        <v>10000</v>
      </c>
    </row>
    <row r="33" spans="1:8" s="4" customFormat="1" ht="12.95" customHeight="1" x14ac:dyDescent="0.2">
      <c r="A33" s="87"/>
      <c r="B33" s="41">
        <v>4116</v>
      </c>
      <c r="C33" s="23" t="s">
        <v>317</v>
      </c>
      <c r="D33" s="40">
        <v>64</v>
      </c>
      <c r="E33" s="7">
        <v>64000</v>
      </c>
    </row>
    <row r="34" spans="1:8" s="4" customFormat="1" ht="12.95" customHeight="1" x14ac:dyDescent="0.2">
      <c r="A34" s="87"/>
      <c r="B34" s="41">
        <v>4116</v>
      </c>
      <c r="C34" s="23" t="s">
        <v>318</v>
      </c>
      <c r="D34" s="40">
        <v>40</v>
      </c>
      <c r="E34" s="7">
        <v>40000</v>
      </c>
    </row>
    <row r="35" spans="1:8" s="4" customFormat="1" ht="12.95" customHeight="1" x14ac:dyDescent="0.2">
      <c r="A35" s="87"/>
      <c r="B35" s="41">
        <v>4116</v>
      </c>
      <c r="C35" s="23" t="s">
        <v>349</v>
      </c>
      <c r="D35" s="40">
        <v>1100</v>
      </c>
      <c r="E35" s="7">
        <v>1100000</v>
      </c>
    </row>
    <row r="36" spans="1:8" s="4" customFormat="1" ht="12.95" customHeight="1" x14ac:dyDescent="0.2">
      <c r="A36" s="87"/>
      <c r="B36" s="41">
        <v>4116</v>
      </c>
      <c r="C36" s="23" t="s">
        <v>350</v>
      </c>
      <c r="D36" s="40">
        <v>1100</v>
      </c>
      <c r="E36" s="7">
        <v>1100000</v>
      </c>
    </row>
    <row r="37" spans="1:8" s="4" customFormat="1" ht="12.95" customHeight="1" x14ac:dyDescent="0.2">
      <c r="A37" s="87"/>
      <c r="B37" s="41">
        <v>4116</v>
      </c>
      <c r="C37" s="23" t="s">
        <v>356</v>
      </c>
      <c r="D37" s="40">
        <v>1500</v>
      </c>
      <c r="E37" s="7">
        <v>1494956</v>
      </c>
    </row>
    <row r="38" spans="1:8" s="4" customFormat="1" ht="12.95" customHeight="1" x14ac:dyDescent="0.2">
      <c r="A38" s="87"/>
      <c r="B38" s="41">
        <v>4116</v>
      </c>
      <c r="C38" s="23" t="s">
        <v>357</v>
      </c>
      <c r="D38" s="40">
        <v>108</v>
      </c>
      <c r="E38" s="7">
        <v>108000</v>
      </c>
    </row>
    <row r="39" spans="1:8" s="4" customFormat="1" ht="12.95" customHeight="1" x14ac:dyDescent="0.2">
      <c r="A39" s="87"/>
      <c r="B39" s="41"/>
      <c r="C39" s="23" t="s">
        <v>125</v>
      </c>
      <c r="D39" s="40">
        <v>683</v>
      </c>
      <c r="E39" s="7">
        <v>683711.9</v>
      </c>
    </row>
    <row r="40" spans="1:8" s="4" customFormat="1" ht="12.95" customHeight="1" x14ac:dyDescent="0.2">
      <c r="A40" s="87"/>
      <c r="B40" s="41">
        <v>4116</v>
      </c>
      <c r="C40" s="23" t="s">
        <v>124</v>
      </c>
      <c r="D40" s="40">
        <v>529</v>
      </c>
      <c r="E40" s="7">
        <v>529471.80000000005</v>
      </c>
    </row>
    <row r="41" spans="1:8" s="4" customFormat="1" ht="12.95" customHeight="1" x14ac:dyDescent="0.2">
      <c r="A41" s="87"/>
      <c r="B41" s="41">
        <v>4121</v>
      </c>
      <c r="C41" s="23" t="s">
        <v>108</v>
      </c>
      <c r="D41" s="40">
        <v>7.5</v>
      </c>
      <c r="E41" s="7">
        <v>14443</v>
      </c>
    </row>
    <row r="42" spans="1:8" s="4" customFormat="1" ht="12.95" customHeight="1" x14ac:dyDescent="0.2">
      <c r="A42" s="87"/>
      <c r="B42" s="41">
        <v>4122</v>
      </c>
      <c r="C42" s="23" t="s">
        <v>321</v>
      </c>
      <c r="D42" s="40">
        <v>63.5</v>
      </c>
      <c r="E42" s="7">
        <v>63375</v>
      </c>
    </row>
    <row r="43" spans="1:8" s="4" customFormat="1" ht="12.95" customHeight="1" x14ac:dyDescent="0.2">
      <c r="A43" s="87"/>
      <c r="B43" s="41">
        <v>4122</v>
      </c>
      <c r="C43" s="23" t="s">
        <v>355</v>
      </c>
      <c r="D43" s="40">
        <v>186</v>
      </c>
      <c r="E43" s="7">
        <v>50000</v>
      </c>
      <c r="G43" s="88"/>
      <c r="H43" s="88"/>
    </row>
    <row r="44" spans="1:8" s="4" customFormat="1" ht="12.95" customHeight="1" x14ac:dyDescent="0.2">
      <c r="A44" s="76">
        <v>6330</v>
      </c>
      <c r="B44" s="41">
        <v>4140</v>
      </c>
      <c r="C44" s="23" t="s">
        <v>243</v>
      </c>
      <c r="D44" s="40">
        <v>1</v>
      </c>
      <c r="E44" s="7">
        <v>1000</v>
      </c>
      <c r="F44" s="88"/>
    </row>
    <row r="45" spans="1:8" s="4" customFormat="1" ht="12.95" customHeight="1" x14ac:dyDescent="0.2">
      <c r="A45" s="81" t="s">
        <v>14</v>
      </c>
      <c r="B45" s="82"/>
      <c r="C45" s="83" t="s">
        <v>15</v>
      </c>
      <c r="D45" s="65"/>
      <c r="E45" s="82"/>
    </row>
    <row r="46" spans="1:8" s="4" customFormat="1" ht="12.95" customHeight="1" x14ac:dyDescent="0.2">
      <c r="A46" s="76">
        <v>1037</v>
      </c>
      <c r="B46" s="41">
        <v>2111</v>
      </c>
      <c r="C46" s="23" t="s">
        <v>33</v>
      </c>
      <c r="D46" s="40">
        <v>1300</v>
      </c>
      <c r="E46" s="7">
        <v>1300991</v>
      </c>
    </row>
    <row r="47" spans="1:8" s="4" customFormat="1" ht="12.95" customHeight="1" x14ac:dyDescent="0.2">
      <c r="A47" s="76">
        <v>1037</v>
      </c>
      <c r="B47" s="41">
        <v>2324</v>
      </c>
      <c r="C47" s="23" t="s">
        <v>358</v>
      </c>
      <c r="D47" s="40">
        <v>0</v>
      </c>
      <c r="E47" s="7">
        <v>17163</v>
      </c>
    </row>
    <row r="48" spans="1:8" s="4" customFormat="1" ht="12.95" customHeight="1" x14ac:dyDescent="0.2">
      <c r="A48" s="76">
        <v>2143</v>
      </c>
      <c r="B48" s="41">
        <v>2112</v>
      </c>
      <c r="C48" s="23" t="s">
        <v>34</v>
      </c>
      <c r="D48" s="40">
        <v>80</v>
      </c>
      <c r="E48" s="7">
        <v>140359</v>
      </c>
    </row>
    <row r="49" spans="1:6" s="4" customFormat="1" ht="12.95" customHeight="1" x14ac:dyDescent="0.2">
      <c r="A49" s="76">
        <v>2169</v>
      </c>
      <c r="B49" s="41">
        <v>2212</v>
      </c>
      <c r="C49" s="23" t="s">
        <v>333</v>
      </c>
      <c r="D49" s="40">
        <v>10</v>
      </c>
      <c r="E49" s="7">
        <v>24000</v>
      </c>
    </row>
    <row r="50" spans="1:6" s="4" customFormat="1" ht="12.95" customHeight="1" x14ac:dyDescent="0.2">
      <c r="A50" s="76">
        <v>2310</v>
      </c>
      <c r="B50" s="41">
        <v>2133</v>
      </c>
      <c r="C50" s="23" t="s">
        <v>234</v>
      </c>
      <c r="D50" s="40">
        <v>0.5</v>
      </c>
      <c r="E50" s="7">
        <v>1282</v>
      </c>
    </row>
    <row r="51" spans="1:6" s="4" customFormat="1" ht="12.95" customHeight="1" x14ac:dyDescent="0.2">
      <c r="A51" s="76">
        <v>3314</v>
      </c>
      <c r="B51" s="92">
        <v>2111.2112000000002</v>
      </c>
      <c r="C51" s="23" t="s">
        <v>94</v>
      </c>
      <c r="D51" s="40">
        <v>170</v>
      </c>
      <c r="E51" s="7">
        <v>172740</v>
      </c>
    </row>
    <row r="52" spans="1:6" s="4" customFormat="1" ht="12.95" customHeight="1" x14ac:dyDescent="0.2">
      <c r="A52" s="76">
        <v>3315</v>
      </c>
      <c r="B52" s="41">
        <v>2111</v>
      </c>
      <c r="C52" s="23" t="s">
        <v>128</v>
      </c>
      <c r="D52" s="40">
        <v>80</v>
      </c>
      <c r="E52" s="7">
        <v>76310</v>
      </c>
    </row>
    <row r="53" spans="1:6" s="4" customFormat="1" ht="12.95" customHeight="1" x14ac:dyDescent="0.2">
      <c r="A53" s="76">
        <v>3319</v>
      </c>
      <c r="B53" s="18">
        <v>2111.2118999999998</v>
      </c>
      <c r="C53" s="23" t="s">
        <v>35</v>
      </c>
      <c r="D53" s="40">
        <v>490.5</v>
      </c>
      <c r="E53" s="7">
        <v>640704</v>
      </c>
    </row>
    <row r="54" spans="1:6" s="4" customFormat="1" ht="12.95" customHeight="1" x14ac:dyDescent="0.2">
      <c r="A54" s="76">
        <v>3319</v>
      </c>
      <c r="B54" s="41">
        <v>2321</v>
      </c>
      <c r="C54" s="23" t="s">
        <v>237</v>
      </c>
      <c r="D54" s="40">
        <v>74.5</v>
      </c>
      <c r="E54" s="7">
        <v>74500</v>
      </c>
    </row>
    <row r="55" spans="1:6" s="4" customFormat="1" ht="12.95" customHeight="1" x14ac:dyDescent="0.2">
      <c r="A55" s="76">
        <v>3319</v>
      </c>
      <c r="B55" s="41">
        <v>2324</v>
      </c>
      <c r="C55" s="23" t="s">
        <v>341</v>
      </c>
      <c r="D55" s="40">
        <v>75</v>
      </c>
      <c r="E55" s="7">
        <v>75033</v>
      </c>
      <c r="F55" s="88"/>
    </row>
    <row r="56" spans="1:6" s="4" customFormat="1" ht="12.95" customHeight="1" x14ac:dyDescent="0.2">
      <c r="A56" s="76">
        <v>3349</v>
      </c>
      <c r="B56" s="41">
        <v>2111</v>
      </c>
      <c r="C56" s="23" t="s">
        <v>102</v>
      </c>
      <c r="D56" s="40">
        <v>80</v>
      </c>
      <c r="E56" s="54">
        <v>103435</v>
      </c>
    </row>
    <row r="57" spans="1:6" s="4" customFormat="1" ht="12.95" customHeight="1" x14ac:dyDescent="0.2">
      <c r="A57" s="76">
        <v>3429</v>
      </c>
      <c r="B57" s="41">
        <v>2229</v>
      </c>
      <c r="C57" s="23" t="s">
        <v>235</v>
      </c>
      <c r="D57" s="40">
        <v>49</v>
      </c>
      <c r="E57" s="7">
        <v>48846</v>
      </c>
    </row>
    <row r="58" spans="1:6" s="4" customFormat="1" ht="12.95" customHeight="1" x14ac:dyDescent="0.2">
      <c r="A58" s="76">
        <v>3429</v>
      </c>
      <c r="B58" s="41">
        <v>2324</v>
      </c>
      <c r="C58" s="23" t="s">
        <v>236</v>
      </c>
      <c r="D58" s="40">
        <v>54</v>
      </c>
      <c r="E58" s="7">
        <v>53887.3</v>
      </c>
    </row>
    <row r="59" spans="1:6" s="4" customFormat="1" ht="29.25" customHeight="1" x14ac:dyDescent="0.2">
      <c r="A59" s="76">
        <v>3612</v>
      </c>
      <c r="B59" s="115" t="s">
        <v>360</v>
      </c>
      <c r="C59" s="114" t="s">
        <v>45</v>
      </c>
      <c r="D59" s="40">
        <v>26591</v>
      </c>
      <c r="E59" s="7">
        <v>27697877.989999998</v>
      </c>
    </row>
    <row r="60" spans="1:6" s="4" customFormat="1" ht="12.95" customHeight="1" x14ac:dyDescent="0.2">
      <c r="A60" s="8">
        <v>3613</v>
      </c>
      <c r="B60" s="89">
        <v>2132</v>
      </c>
      <c r="C60" s="39" t="s">
        <v>84</v>
      </c>
      <c r="D60" s="40">
        <v>1382</v>
      </c>
      <c r="E60" s="7">
        <v>1661741</v>
      </c>
    </row>
    <row r="61" spans="1:6" s="4" customFormat="1" ht="12.95" customHeight="1" x14ac:dyDescent="0.2">
      <c r="A61" s="8">
        <v>3613</v>
      </c>
      <c r="B61" s="89">
        <v>2322</v>
      </c>
      <c r="C61" s="39" t="s">
        <v>361</v>
      </c>
      <c r="D61" s="40"/>
      <c r="E61" s="7">
        <v>14412</v>
      </c>
    </row>
    <row r="62" spans="1:6" s="4" customFormat="1" ht="12.95" customHeight="1" x14ac:dyDescent="0.2">
      <c r="A62" s="8">
        <v>3613</v>
      </c>
      <c r="B62" s="89">
        <v>2132</v>
      </c>
      <c r="C62" s="39" t="s">
        <v>105</v>
      </c>
      <c r="D62" s="40">
        <v>7</v>
      </c>
      <c r="E62" s="7">
        <v>11211</v>
      </c>
    </row>
    <row r="63" spans="1:6" s="4" customFormat="1" ht="12.95" customHeight="1" x14ac:dyDescent="0.2">
      <c r="A63" s="8">
        <v>3613</v>
      </c>
      <c r="B63" s="89">
        <v>2132</v>
      </c>
      <c r="C63" s="39" t="s">
        <v>238</v>
      </c>
      <c r="D63" s="40">
        <v>5</v>
      </c>
      <c r="E63" s="7">
        <v>12400</v>
      </c>
    </row>
    <row r="64" spans="1:6" s="4" customFormat="1" ht="12.95" customHeight="1" x14ac:dyDescent="0.2">
      <c r="A64" s="8">
        <v>3613</v>
      </c>
      <c r="B64" s="89">
        <v>2132</v>
      </c>
      <c r="C64" s="39" t="s">
        <v>290</v>
      </c>
      <c r="D64" s="40">
        <v>7</v>
      </c>
      <c r="E64" s="7">
        <v>11000</v>
      </c>
    </row>
    <row r="65" spans="1:7" s="4" customFormat="1" ht="12.95" customHeight="1" x14ac:dyDescent="0.2">
      <c r="A65" s="8">
        <v>3613</v>
      </c>
      <c r="B65" s="89">
        <v>2132</v>
      </c>
      <c r="C65" s="39" t="s">
        <v>103</v>
      </c>
      <c r="D65" s="40">
        <f t="shared" ref="D65" si="0">16+2</f>
        <v>18</v>
      </c>
      <c r="E65" s="7">
        <v>40127</v>
      </c>
    </row>
    <row r="66" spans="1:7" s="4" customFormat="1" ht="12.95" customHeight="1" x14ac:dyDescent="0.2">
      <c r="A66" s="8">
        <v>3613</v>
      </c>
      <c r="B66" s="89">
        <v>2132</v>
      </c>
      <c r="C66" s="39" t="s">
        <v>104</v>
      </c>
      <c r="D66" s="40">
        <v>150</v>
      </c>
      <c r="E66" s="7">
        <v>336835</v>
      </c>
    </row>
    <row r="67" spans="1:7" s="4" customFormat="1" ht="12.95" customHeight="1" x14ac:dyDescent="0.2">
      <c r="A67" s="8">
        <v>3613</v>
      </c>
      <c r="B67" s="89">
        <v>2324</v>
      </c>
      <c r="C67" s="39" t="s">
        <v>344</v>
      </c>
      <c r="D67" s="40">
        <v>523</v>
      </c>
      <c r="E67" s="7">
        <v>675194.5</v>
      </c>
      <c r="F67" s="88"/>
    </row>
    <row r="68" spans="1:7" s="4" customFormat="1" ht="12.95" customHeight="1" x14ac:dyDescent="0.2">
      <c r="A68" s="8">
        <v>3632</v>
      </c>
      <c r="B68" s="89">
        <v>2324</v>
      </c>
      <c r="C68" s="39" t="s">
        <v>60</v>
      </c>
      <c r="D68" s="40">
        <v>4.5</v>
      </c>
      <c r="E68" s="7">
        <v>10905</v>
      </c>
    </row>
    <row r="69" spans="1:7" s="4" customFormat="1" ht="12.95" customHeight="1" x14ac:dyDescent="0.2">
      <c r="A69" s="76">
        <v>3633</v>
      </c>
      <c r="B69" s="41">
        <v>2133</v>
      </c>
      <c r="C69" s="23" t="s">
        <v>93</v>
      </c>
      <c r="D69" s="40">
        <v>108</v>
      </c>
      <c r="E69" s="7">
        <v>108255</v>
      </c>
    </row>
    <row r="70" spans="1:7" s="4" customFormat="1" ht="12.95" customHeight="1" x14ac:dyDescent="0.2">
      <c r="A70" s="76">
        <v>3639</v>
      </c>
      <c r="B70" s="41">
        <v>2119</v>
      </c>
      <c r="C70" s="23" t="s">
        <v>73</v>
      </c>
      <c r="D70" s="40">
        <v>20</v>
      </c>
      <c r="E70" s="7">
        <v>32705</v>
      </c>
    </row>
    <row r="71" spans="1:7" s="4" customFormat="1" ht="12.95" customHeight="1" x14ac:dyDescent="0.2">
      <c r="A71" s="76">
        <v>3639</v>
      </c>
      <c r="B71" s="41">
        <v>2131</v>
      </c>
      <c r="C71" s="23" t="s">
        <v>4</v>
      </c>
      <c r="D71" s="40">
        <v>300</v>
      </c>
      <c r="E71" s="7">
        <v>402818</v>
      </c>
    </row>
    <row r="72" spans="1:7" s="4" customFormat="1" ht="12.95" customHeight="1" x14ac:dyDescent="0.2">
      <c r="A72" s="76">
        <v>3639</v>
      </c>
      <c r="B72" s="41">
        <v>2229</v>
      </c>
      <c r="C72" s="23" t="s">
        <v>239</v>
      </c>
      <c r="D72" s="40">
        <v>356</v>
      </c>
      <c r="E72" s="7">
        <v>355542</v>
      </c>
      <c r="F72" s="88"/>
    </row>
    <row r="73" spans="1:7" s="4" customFormat="1" ht="12.95" customHeight="1" x14ac:dyDescent="0.2">
      <c r="A73" s="76"/>
      <c r="B73" s="41">
        <v>2451</v>
      </c>
      <c r="C73" s="23" t="s">
        <v>121</v>
      </c>
      <c r="D73" s="40">
        <v>1800</v>
      </c>
      <c r="E73" s="7">
        <v>1800000</v>
      </c>
    </row>
    <row r="74" spans="1:7" s="4" customFormat="1" ht="12.95" customHeight="1" x14ac:dyDescent="0.2">
      <c r="A74" s="76">
        <v>3722</v>
      </c>
      <c r="B74" s="41">
        <v>2132</v>
      </c>
      <c r="C74" s="23" t="s">
        <v>332</v>
      </c>
      <c r="D74" s="40">
        <v>121</v>
      </c>
      <c r="E74" s="7">
        <v>121000</v>
      </c>
    </row>
    <row r="75" spans="1:7" s="4" customFormat="1" ht="25.5" customHeight="1" x14ac:dyDescent="0.2">
      <c r="A75" s="8">
        <v>3722</v>
      </c>
      <c r="B75" s="94" t="s">
        <v>363</v>
      </c>
      <c r="C75" s="77" t="s">
        <v>364</v>
      </c>
      <c r="D75" s="40">
        <v>950</v>
      </c>
      <c r="E75" s="7">
        <v>1060182</v>
      </c>
    </row>
    <row r="76" spans="1:7" s="4" customFormat="1" ht="12.75" customHeight="1" x14ac:dyDescent="0.2">
      <c r="A76" s="76">
        <v>5311</v>
      </c>
      <c r="B76" s="93" t="s">
        <v>342</v>
      </c>
      <c r="C76" s="23" t="s">
        <v>343</v>
      </c>
      <c r="D76" s="40">
        <v>210.5</v>
      </c>
      <c r="E76" s="7">
        <v>293318</v>
      </c>
    </row>
    <row r="77" spans="1:7" s="4" customFormat="1" ht="12.95" customHeight="1" x14ac:dyDescent="0.2">
      <c r="A77" s="76">
        <v>5512</v>
      </c>
      <c r="B77" s="41">
        <v>2324</v>
      </c>
      <c r="C77" s="23" t="s">
        <v>21</v>
      </c>
      <c r="D77" s="40">
        <v>50</v>
      </c>
      <c r="E77" s="7">
        <v>117040</v>
      </c>
    </row>
    <row r="78" spans="1:7" s="4" customFormat="1" ht="12.95" customHeight="1" x14ac:dyDescent="0.2">
      <c r="A78" s="76">
        <v>5512</v>
      </c>
      <c r="B78" s="41">
        <v>2324</v>
      </c>
      <c r="C78" s="23" t="s">
        <v>346</v>
      </c>
      <c r="D78" s="40">
        <v>12</v>
      </c>
      <c r="E78" s="7">
        <v>11760</v>
      </c>
      <c r="G78" s="88"/>
    </row>
    <row r="79" spans="1:7" s="4" customFormat="1" ht="12.95" customHeight="1" x14ac:dyDescent="0.2">
      <c r="A79" s="76">
        <v>6171</v>
      </c>
      <c r="B79" s="76">
        <v>2111</v>
      </c>
      <c r="C79" s="23" t="s">
        <v>220</v>
      </c>
      <c r="D79" s="40">
        <v>140</v>
      </c>
      <c r="E79" s="7">
        <v>118415</v>
      </c>
    </row>
    <row r="80" spans="1:7" s="4" customFormat="1" ht="12.95" customHeight="1" x14ac:dyDescent="0.2">
      <c r="A80" s="76">
        <v>6171</v>
      </c>
      <c r="B80" s="41">
        <v>2119</v>
      </c>
      <c r="C80" s="23" t="s">
        <v>20</v>
      </c>
      <c r="D80" s="40">
        <v>27</v>
      </c>
      <c r="E80" s="7">
        <v>27010</v>
      </c>
    </row>
    <row r="81" spans="1:7" s="4" customFormat="1" ht="12.95" customHeight="1" x14ac:dyDescent="0.2">
      <c r="A81" s="76">
        <v>6171</v>
      </c>
      <c r="B81" s="41">
        <v>2212</v>
      </c>
      <c r="C81" s="23" t="s">
        <v>333</v>
      </c>
      <c r="D81" s="40">
        <v>10</v>
      </c>
      <c r="E81" s="7">
        <v>21800</v>
      </c>
    </row>
    <row r="82" spans="1:7" s="4" customFormat="1" ht="12.95" customHeight="1" x14ac:dyDescent="0.2">
      <c r="A82" s="76">
        <v>6171</v>
      </c>
      <c r="B82" s="41">
        <v>2212</v>
      </c>
      <c r="C82" s="23" t="s">
        <v>362</v>
      </c>
      <c r="D82" s="40">
        <v>0</v>
      </c>
      <c r="E82" s="7">
        <v>75000</v>
      </c>
    </row>
    <row r="83" spans="1:7" s="4" customFormat="1" ht="12.95" customHeight="1" x14ac:dyDescent="0.2">
      <c r="A83" s="76">
        <v>6171</v>
      </c>
      <c r="B83" s="41">
        <v>2310</v>
      </c>
      <c r="C83" s="23" t="s">
        <v>66</v>
      </c>
      <c r="D83" s="40">
        <v>2</v>
      </c>
      <c r="E83" s="7">
        <v>63700</v>
      </c>
    </row>
    <row r="84" spans="1:7" s="4" customFormat="1" ht="12.95" customHeight="1" x14ac:dyDescent="0.2">
      <c r="A84" s="76">
        <v>6171</v>
      </c>
      <c r="B84" s="41">
        <v>2324</v>
      </c>
      <c r="C84" s="23" t="s">
        <v>261</v>
      </c>
      <c r="D84" s="40">
        <v>10</v>
      </c>
      <c r="E84" s="7">
        <v>41726.699999999997</v>
      </c>
    </row>
    <row r="85" spans="1:7" s="4" customFormat="1" ht="12.95" customHeight="1" x14ac:dyDescent="0.2">
      <c r="A85" s="76">
        <v>6171</v>
      </c>
      <c r="B85" s="41">
        <v>2324</v>
      </c>
      <c r="C85" s="23" t="s">
        <v>240</v>
      </c>
      <c r="D85" s="40">
        <v>8</v>
      </c>
      <c r="E85" s="7">
        <v>10889.12</v>
      </c>
    </row>
    <row r="86" spans="1:7" s="4" customFormat="1" ht="12.95" customHeight="1" x14ac:dyDescent="0.2">
      <c r="A86" s="76">
        <v>6171</v>
      </c>
      <c r="B86" s="41">
        <v>2324</v>
      </c>
      <c r="C86" s="23" t="s">
        <v>262</v>
      </c>
      <c r="D86" s="40">
        <v>7</v>
      </c>
      <c r="E86" s="7">
        <v>30210.92</v>
      </c>
    </row>
    <row r="87" spans="1:7" s="4" customFormat="1" ht="12.95" customHeight="1" x14ac:dyDescent="0.2">
      <c r="A87" s="76">
        <v>6171</v>
      </c>
      <c r="B87" s="93" t="s">
        <v>255</v>
      </c>
      <c r="C87" s="23" t="s">
        <v>241</v>
      </c>
      <c r="D87" s="40">
        <v>10</v>
      </c>
      <c r="E87" s="7">
        <v>10176</v>
      </c>
      <c r="F87" s="88"/>
      <c r="G87" s="88"/>
    </row>
    <row r="88" spans="1:7" s="4" customFormat="1" ht="12.95" customHeight="1" x14ac:dyDescent="0.2">
      <c r="A88" s="76">
        <v>6310</v>
      </c>
      <c r="B88" s="41">
        <v>2141</v>
      </c>
      <c r="C88" s="23" t="s">
        <v>36</v>
      </c>
      <c r="D88" s="40">
        <v>10</v>
      </c>
      <c r="E88" s="7">
        <v>4750.59</v>
      </c>
    </row>
    <row r="89" spans="1:7" s="4" customFormat="1" ht="12.95" customHeight="1" x14ac:dyDescent="0.2">
      <c r="A89" s="76">
        <v>6399</v>
      </c>
      <c r="B89" s="41">
        <v>2328</v>
      </c>
      <c r="C89" s="23" t="s">
        <v>319</v>
      </c>
      <c r="D89" s="40">
        <v>0</v>
      </c>
      <c r="E89" s="7">
        <v>200</v>
      </c>
    </row>
    <row r="90" spans="1:7" s="4" customFormat="1" ht="12.95" customHeight="1" x14ac:dyDescent="0.2">
      <c r="A90" s="81" t="s">
        <v>74</v>
      </c>
      <c r="B90" s="82"/>
      <c r="C90" s="83" t="s">
        <v>75</v>
      </c>
      <c r="D90" s="65"/>
      <c r="E90" s="82"/>
    </row>
    <row r="91" spans="1:7" s="4" customFormat="1" ht="12.95" customHeight="1" x14ac:dyDescent="0.2">
      <c r="A91" s="8">
        <v>3639</v>
      </c>
      <c r="B91" s="8">
        <v>3111</v>
      </c>
      <c r="C91" s="39" t="s">
        <v>24</v>
      </c>
      <c r="D91" s="40">
        <v>10</v>
      </c>
      <c r="E91" s="7">
        <v>31000</v>
      </c>
    </row>
    <row r="92" spans="1:7" s="3" customFormat="1" ht="12.95" customHeight="1" x14ac:dyDescent="0.2">
      <c r="A92" s="90" t="s">
        <v>81</v>
      </c>
      <c r="B92" s="91"/>
      <c r="C92" s="91"/>
      <c r="D92" s="68">
        <f t="shared" ref="D92:E92" si="1">SUM(D7:D91)</f>
        <v>176250</v>
      </c>
      <c r="E92" s="11">
        <f t="shared" si="1"/>
        <v>183421264.76000002</v>
      </c>
    </row>
    <row r="93" spans="1:7" s="4" customFormat="1" ht="12.95" customHeight="1" x14ac:dyDescent="0.2">
      <c r="D93" s="42" t="s">
        <v>86</v>
      </c>
      <c r="E93" s="42" t="s">
        <v>242</v>
      </c>
    </row>
    <row r="94" spans="1:7" s="4" customFormat="1" ht="12.95" customHeight="1" x14ac:dyDescent="0.2">
      <c r="D94" s="69">
        <v>176250</v>
      </c>
      <c r="E94" s="69">
        <v>183421264.75999999</v>
      </c>
    </row>
    <row r="95" spans="1:7" s="4" customFormat="1" x14ac:dyDescent="0.2">
      <c r="D95" s="19"/>
    </row>
    <row r="96" spans="1:7" x14ac:dyDescent="0.2">
      <c r="D96" s="4"/>
      <c r="E96" s="4"/>
    </row>
    <row r="97" spans="4:5" x14ac:dyDescent="0.2">
      <c r="D97" s="4"/>
      <c r="E97" s="4"/>
    </row>
    <row r="99" spans="4:5" x14ac:dyDescent="0.2">
      <c r="D99" s="4"/>
      <c r="E99" s="4"/>
    </row>
    <row r="100" spans="4:5" x14ac:dyDescent="0.2">
      <c r="D100" s="4"/>
      <c r="E100" s="4"/>
    </row>
    <row r="101" spans="4:5" x14ac:dyDescent="0.2">
      <c r="D101" s="4"/>
      <c r="E101" s="4"/>
    </row>
    <row r="102" spans="4:5" x14ac:dyDescent="0.2">
      <c r="D102" s="16"/>
      <c r="E102" s="16"/>
    </row>
  </sheetData>
  <phoneticPr fontId="2" type="noConversion"/>
  <pageMargins left="0.51181102362204722" right="0.51181102362204722" top="0.98425196850393704" bottom="0.98425196850393704" header="0.51181102362204722" footer="0.51181102362204722"/>
  <pageSetup paperSize="9" scale="85" fitToHeight="0" orientation="portrait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44"/>
  <sheetViews>
    <sheetView topLeftCell="A302" zoomScaleNormal="100" zoomScaleSheetLayoutView="100" workbookViewId="0">
      <selection activeCell="D132" sqref="D132"/>
    </sheetView>
  </sheetViews>
  <sheetFormatPr defaultColWidth="9.140625" defaultRowHeight="12.75" x14ac:dyDescent="0.2"/>
  <cols>
    <col min="1" max="1" width="5.140625" style="2" customWidth="1"/>
    <col min="2" max="2" width="56.28515625" style="72" customWidth="1"/>
    <col min="3" max="3" width="18" style="2" customWidth="1"/>
    <col min="4" max="4" width="16.85546875" style="2" customWidth="1"/>
    <col min="5" max="6" width="12.28515625" style="2" bestFit="1" customWidth="1"/>
    <col min="7" max="16384" width="9.140625" style="2"/>
  </cols>
  <sheetData>
    <row r="1" spans="1:4" ht="16.5" customHeight="1" x14ac:dyDescent="0.3">
      <c r="A1" s="1" t="s">
        <v>120</v>
      </c>
      <c r="B1" s="95"/>
    </row>
    <row r="2" spans="1:4" ht="16.5" customHeight="1" x14ac:dyDescent="0.3">
      <c r="A2" s="1"/>
      <c r="B2" s="95"/>
    </row>
    <row r="3" spans="1:4" s="4" customFormat="1" ht="12.75" customHeight="1" x14ac:dyDescent="0.2">
      <c r="A3" s="13"/>
      <c r="B3" s="96"/>
      <c r="C3" s="34" t="s">
        <v>1</v>
      </c>
      <c r="D3" s="34" t="s">
        <v>246</v>
      </c>
    </row>
    <row r="4" spans="1:4" s="3" customFormat="1" ht="38.25" x14ac:dyDescent="0.2">
      <c r="A4" s="97" t="s">
        <v>76</v>
      </c>
      <c r="B4" s="31" t="s">
        <v>40</v>
      </c>
      <c r="C4" s="21" t="s">
        <v>366</v>
      </c>
      <c r="D4" s="31" t="s">
        <v>365</v>
      </c>
    </row>
    <row r="5" spans="1:4" s="4" customFormat="1" ht="12" x14ac:dyDescent="0.2">
      <c r="A5" s="14"/>
      <c r="B5" s="15"/>
    </row>
    <row r="6" spans="1:4" s="16" customFormat="1" x14ac:dyDescent="0.2">
      <c r="A6" s="44">
        <v>1037</v>
      </c>
      <c r="B6" s="43" t="s">
        <v>77</v>
      </c>
      <c r="C6" s="45">
        <f t="shared" ref="C6" si="0">SUM(C7:C8)</f>
        <v>2163</v>
      </c>
      <c r="D6" s="45">
        <f t="shared" ref="D6" si="1">SUM(D7:D8)</f>
        <v>1879456.72</v>
      </c>
    </row>
    <row r="7" spans="1:4" s="4" customFormat="1" x14ac:dyDescent="0.2">
      <c r="A7" s="8"/>
      <c r="B7" s="9" t="s">
        <v>264</v>
      </c>
      <c r="C7" s="7">
        <v>49</v>
      </c>
      <c r="D7" s="7">
        <v>0</v>
      </c>
    </row>
    <row r="8" spans="1:4" s="4" customFormat="1" ht="38.25" x14ac:dyDescent="0.2">
      <c r="A8" s="8"/>
      <c r="B8" s="9" t="s">
        <v>215</v>
      </c>
      <c r="C8" s="7">
        <v>2114</v>
      </c>
      <c r="D8" s="7">
        <v>1879456.72</v>
      </c>
    </row>
    <row r="9" spans="1:4" s="4" customFormat="1" x14ac:dyDescent="0.2">
      <c r="A9" s="2"/>
      <c r="B9" s="72"/>
    </row>
    <row r="10" spans="1:4" s="16" customFormat="1" x14ac:dyDescent="0.2">
      <c r="A10" s="44">
        <v>2143</v>
      </c>
      <c r="B10" s="43" t="s">
        <v>16</v>
      </c>
      <c r="C10" s="45">
        <f t="shared" ref="C10" si="2">SUM(C11:C13)</f>
        <v>770.5</v>
      </c>
      <c r="D10" s="45">
        <f t="shared" ref="D10" si="3">SUM(D11:D13)</f>
        <v>754875.2</v>
      </c>
    </row>
    <row r="11" spans="1:4" s="4" customFormat="1" x14ac:dyDescent="0.2">
      <c r="A11" s="8"/>
      <c r="B11" s="9" t="s">
        <v>265</v>
      </c>
      <c r="C11" s="7">
        <v>131</v>
      </c>
      <c r="D11" s="7">
        <v>130317</v>
      </c>
    </row>
    <row r="12" spans="1:4" s="4" customFormat="1" ht="25.5" x14ac:dyDescent="0.2">
      <c r="A12" s="76"/>
      <c r="B12" s="27" t="s">
        <v>216</v>
      </c>
      <c r="C12" s="7">
        <v>576</v>
      </c>
      <c r="D12" s="7">
        <v>561183.19999999995</v>
      </c>
    </row>
    <row r="13" spans="1:4" s="4" customFormat="1" x14ac:dyDescent="0.2">
      <c r="A13" s="76"/>
      <c r="B13" s="27" t="s">
        <v>322</v>
      </c>
      <c r="C13" s="7">
        <v>63.5</v>
      </c>
      <c r="D13" s="7">
        <v>63375</v>
      </c>
    </row>
    <row r="14" spans="1:4" s="4" customFormat="1" x14ac:dyDescent="0.2">
      <c r="A14" s="2"/>
      <c r="B14" s="2"/>
    </row>
    <row r="15" spans="1:4" s="16" customFormat="1" x14ac:dyDescent="0.2">
      <c r="A15" s="44">
        <v>2212</v>
      </c>
      <c r="B15" s="43" t="s">
        <v>78</v>
      </c>
      <c r="C15" s="45">
        <f t="shared" ref="C15" si="4">SUM(C16:C19)</f>
        <v>1894</v>
      </c>
      <c r="D15" s="45">
        <f t="shared" ref="D15" si="5">SUM(D16:D19)</f>
        <v>1706634.74</v>
      </c>
    </row>
    <row r="16" spans="1:4" s="4" customFormat="1" x14ac:dyDescent="0.2">
      <c r="A16" s="76"/>
      <c r="B16" s="24" t="s">
        <v>217</v>
      </c>
      <c r="C16" s="7">
        <v>1600</v>
      </c>
      <c r="D16" s="7">
        <v>1587134.74</v>
      </c>
    </row>
    <row r="17" spans="1:4" s="4" customFormat="1" x14ac:dyDescent="0.2">
      <c r="A17" s="76"/>
      <c r="B17" s="24" t="s">
        <v>266</v>
      </c>
      <c r="C17" s="7">
        <v>59</v>
      </c>
      <c r="D17" s="7">
        <v>59000</v>
      </c>
    </row>
    <row r="18" spans="1:4" s="4" customFormat="1" x14ac:dyDescent="0.2">
      <c r="A18" s="76"/>
      <c r="B18" s="24" t="s">
        <v>267</v>
      </c>
      <c r="C18" s="7">
        <v>170</v>
      </c>
      <c r="D18" s="7">
        <v>0</v>
      </c>
    </row>
    <row r="19" spans="1:4" s="4" customFormat="1" x14ac:dyDescent="0.2">
      <c r="A19" s="76"/>
      <c r="B19" s="24" t="s">
        <v>323</v>
      </c>
      <c r="C19" s="7">
        <v>65</v>
      </c>
      <c r="D19" s="7">
        <v>60500</v>
      </c>
    </row>
    <row r="20" spans="1:4" s="4" customFormat="1" x14ac:dyDescent="0.2">
      <c r="A20" s="2"/>
      <c r="B20" s="72"/>
    </row>
    <row r="21" spans="1:4" s="4" customFormat="1" x14ac:dyDescent="0.2">
      <c r="A21" s="44">
        <v>2219</v>
      </c>
      <c r="B21" s="43" t="s">
        <v>79</v>
      </c>
      <c r="C21" s="50">
        <f t="shared" ref="C21:D21" si="6">SUM(C22:C33)</f>
        <v>22175</v>
      </c>
      <c r="D21" s="50">
        <f t="shared" si="6"/>
        <v>21783901.57</v>
      </c>
    </row>
    <row r="22" spans="1:4" s="4" customFormat="1" ht="25.5" x14ac:dyDescent="0.2">
      <c r="A22" s="46"/>
      <c r="B22" s="9" t="s">
        <v>218</v>
      </c>
      <c r="C22" s="7">
        <v>400</v>
      </c>
      <c r="D22" s="7">
        <v>345733.08</v>
      </c>
    </row>
    <row r="23" spans="1:4" s="4" customFormat="1" x14ac:dyDescent="0.2">
      <c r="A23" s="46"/>
      <c r="B23" s="9" t="s">
        <v>244</v>
      </c>
      <c r="C23" s="7">
        <v>75</v>
      </c>
      <c r="D23" s="7">
        <v>75750</v>
      </c>
    </row>
    <row r="24" spans="1:4" s="4" customFormat="1" x14ac:dyDescent="0.2">
      <c r="A24" s="46"/>
      <c r="B24" s="9" t="s">
        <v>268</v>
      </c>
      <c r="C24" s="7">
        <v>3400</v>
      </c>
      <c r="D24" s="7">
        <v>3296113.46</v>
      </c>
    </row>
    <row r="25" spans="1:4" s="4" customFormat="1" x14ac:dyDescent="0.2">
      <c r="A25" s="46"/>
      <c r="B25" s="9" t="s">
        <v>269</v>
      </c>
      <c r="C25" s="7">
        <v>751</v>
      </c>
      <c r="D25" s="7">
        <v>750275.29</v>
      </c>
    </row>
    <row r="26" spans="1:4" s="4" customFormat="1" x14ac:dyDescent="0.2">
      <c r="A26" s="46"/>
      <c r="B26" s="9" t="s">
        <v>337</v>
      </c>
      <c r="C26" s="7">
        <v>170</v>
      </c>
      <c r="D26" s="7">
        <v>170993</v>
      </c>
    </row>
    <row r="27" spans="1:4" s="4" customFormat="1" x14ac:dyDescent="0.2">
      <c r="A27" s="46"/>
      <c r="B27" s="9" t="s">
        <v>270</v>
      </c>
      <c r="C27" s="7">
        <v>261</v>
      </c>
      <c r="D27" s="7">
        <v>232028</v>
      </c>
    </row>
    <row r="28" spans="1:4" s="4" customFormat="1" x14ac:dyDescent="0.2">
      <c r="A28" s="46"/>
      <c r="B28" s="9" t="s">
        <v>271</v>
      </c>
      <c r="C28" s="7">
        <v>63</v>
      </c>
      <c r="D28" s="7">
        <v>60500</v>
      </c>
    </row>
    <row r="29" spans="1:4" s="4" customFormat="1" x14ac:dyDescent="0.2">
      <c r="A29" s="46"/>
      <c r="B29" s="9" t="s">
        <v>272</v>
      </c>
      <c r="C29" s="7">
        <v>160</v>
      </c>
      <c r="D29" s="7">
        <v>59610</v>
      </c>
    </row>
    <row r="30" spans="1:4" s="4" customFormat="1" x14ac:dyDescent="0.2">
      <c r="A30" s="46"/>
      <c r="B30" s="9" t="s">
        <v>345</v>
      </c>
      <c r="C30" s="7">
        <v>300</v>
      </c>
      <c r="D30" s="7">
        <v>299771.93</v>
      </c>
    </row>
    <row r="31" spans="1:4" s="16" customFormat="1" x14ac:dyDescent="0.2">
      <c r="A31" s="46"/>
      <c r="B31" s="22" t="s">
        <v>219</v>
      </c>
      <c r="C31" s="7">
        <v>13845</v>
      </c>
      <c r="D31" s="7">
        <v>13837135.92</v>
      </c>
    </row>
    <row r="32" spans="1:4" s="16" customFormat="1" x14ac:dyDescent="0.2">
      <c r="A32" s="46"/>
      <c r="B32" s="22" t="s">
        <v>245</v>
      </c>
      <c r="C32" s="7">
        <v>2700</v>
      </c>
      <c r="D32" s="7">
        <v>2655990.89</v>
      </c>
    </row>
    <row r="33" spans="1:4" s="16" customFormat="1" x14ac:dyDescent="0.2">
      <c r="A33" s="46"/>
      <c r="B33" s="22" t="s">
        <v>324</v>
      </c>
      <c r="C33" s="7">
        <v>50</v>
      </c>
      <c r="D33" s="7">
        <v>0</v>
      </c>
    </row>
    <row r="34" spans="1:4" s="16" customFormat="1" x14ac:dyDescent="0.2">
      <c r="A34" s="98"/>
      <c r="B34" s="30"/>
      <c r="C34" s="55"/>
      <c r="D34" s="55"/>
    </row>
    <row r="35" spans="1:4" s="16" customFormat="1" x14ac:dyDescent="0.2">
      <c r="A35" s="44">
        <v>2221</v>
      </c>
      <c r="B35" s="43" t="s">
        <v>49</v>
      </c>
      <c r="C35" s="50">
        <f t="shared" ref="C35" si="7">SUM(C36:C38)</f>
        <v>355</v>
      </c>
      <c r="D35" s="50">
        <f t="shared" ref="D35" si="8">SUM(D36:D38)</f>
        <v>241968.05</v>
      </c>
    </row>
    <row r="36" spans="1:4" s="4" customFormat="1" x14ac:dyDescent="0.2">
      <c r="A36" s="8"/>
      <c r="B36" s="9" t="s">
        <v>97</v>
      </c>
      <c r="C36" s="7">
        <v>25</v>
      </c>
      <c r="D36" s="7">
        <v>11021</v>
      </c>
    </row>
    <row r="37" spans="1:4" s="4" customFormat="1" x14ac:dyDescent="0.2">
      <c r="A37" s="8"/>
      <c r="B37" s="9" t="s">
        <v>221</v>
      </c>
      <c r="C37" s="7">
        <v>50</v>
      </c>
      <c r="D37" s="7">
        <v>47402.05</v>
      </c>
    </row>
    <row r="38" spans="1:4" s="4" customFormat="1" x14ac:dyDescent="0.2">
      <c r="A38" s="8"/>
      <c r="B38" s="9" t="s">
        <v>273</v>
      </c>
      <c r="C38" s="7">
        <v>280</v>
      </c>
      <c r="D38" s="7">
        <v>183545</v>
      </c>
    </row>
    <row r="39" spans="1:4" s="16" customFormat="1" x14ac:dyDescent="0.2">
      <c r="A39" s="98"/>
      <c r="B39" s="30"/>
      <c r="C39" s="55"/>
      <c r="D39" s="55"/>
    </row>
    <row r="40" spans="1:4" s="16" customFormat="1" x14ac:dyDescent="0.2">
      <c r="A40" s="44">
        <v>2292</v>
      </c>
      <c r="B40" s="43" t="s">
        <v>114</v>
      </c>
      <c r="C40" s="45">
        <f t="shared" ref="C40:D40" si="9">SUM(C41:C41)</f>
        <v>445</v>
      </c>
      <c r="D40" s="45">
        <f t="shared" si="9"/>
        <v>460002.16</v>
      </c>
    </row>
    <row r="41" spans="1:4" s="16" customFormat="1" x14ac:dyDescent="0.2">
      <c r="A41" s="46"/>
      <c r="B41" s="22" t="s">
        <v>222</v>
      </c>
      <c r="C41" s="7">
        <v>445</v>
      </c>
      <c r="D41" s="7">
        <v>460002.16</v>
      </c>
    </row>
    <row r="42" spans="1:4" s="4" customFormat="1" x14ac:dyDescent="0.2">
      <c r="A42" s="2"/>
      <c r="B42" s="72"/>
    </row>
    <row r="43" spans="1:4" s="17" customFormat="1" x14ac:dyDescent="0.2">
      <c r="A43" s="44">
        <v>2321</v>
      </c>
      <c r="B43" s="43" t="s">
        <v>50</v>
      </c>
      <c r="C43" s="50">
        <f t="shared" ref="C43:D43" si="10">SUM(C44:C48)</f>
        <v>9866</v>
      </c>
      <c r="D43" s="50">
        <f t="shared" si="10"/>
        <v>7578727.8599999994</v>
      </c>
    </row>
    <row r="44" spans="1:4" s="17" customFormat="1" x14ac:dyDescent="0.2">
      <c r="A44" s="46"/>
      <c r="B44" s="26" t="s">
        <v>223</v>
      </c>
      <c r="C44" s="7">
        <v>55</v>
      </c>
      <c r="D44" s="7">
        <v>27832</v>
      </c>
    </row>
    <row r="45" spans="1:4" s="17" customFormat="1" x14ac:dyDescent="0.2">
      <c r="A45" s="46"/>
      <c r="B45" s="26" t="s">
        <v>224</v>
      </c>
      <c r="C45" s="7">
        <v>10</v>
      </c>
      <c r="D45" s="7">
        <v>9186.32</v>
      </c>
    </row>
    <row r="46" spans="1:4" s="17" customFormat="1" x14ac:dyDescent="0.2">
      <c r="A46" s="46"/>
      <c r="B46" s="26" t="s">
        <v>225</v>
      </c>
      <c r="C46" s="7">
        <v>11</v>
      </c>
      <c r="D46" s="7">
        <v>4864.2</v>
      </c>
    </row>
    <row r="47" spans="1:4" s="17" customFormat="1" x14ac:dyDescent="0.2">
      <c r="A47" s="46"/>
      <c r="B47" s="26" t="s">
        <v>226</v>
      </c>
      <c r="C47" s="7">
        <v>300</v>
      </c>
      <c r="D47" s="7">
        <v>220139.82</v>
      </c>
    </row>
    <row r="48" spans="1:4" s="17" customFormat="1" x14ac:dyDescent="0.2">
      <c r="A48" s="46"/>
      <c r="B48" s="26" t="s">
        <v>291</v>
      </c>
      <c r="C48" s="7">
        <v>9490</v>
      </c>
      <c r="D48" s="7">
        <v>7316705.5199999996</v>
      </c>
    </row>
    <row r="49" spans="1:4" s="17" customFormat="1" x14ac:dyDescent="0.2">
      <c r="A49" s="98"/>
      <c r="B49" s="99"/>
    </row>
    <row r="50" spans="1:4" s="4" customFormat="1" x14ac:dyDescent="0.2">
      <c r="A50" s="44">
        <v>2333</v>
      </c>
      <c r="B50" s="43" t="s">
        <v>51</v>
      </c>
      <c r="C50" s="45">
        <f t="shared" ref="C50" si="11">SUM(C51:C53)</f>
        <v>130</v>
      </c>
      <c r="D50" s="45">
        <f t="shared" ref="D50" si="12">SUM(D51:D53)</f>
        <v>48027</v>
      </c>
    </row>
    <row r="51" spans="1:4" s="4" customFormat="1" x14ac:dyDescent="0.2">
      <c r="A51" s="8"/>
      <c r="B51" s="9" t="s">
        <v>227</v>
      </c>
      <c r="C51" s="7">
        <v>25</v>
      </c>
      <c r="D51" s="7">
        <v>19200</v>
      </c>
    </row>
    <row r="52" spans="1:4" s="4" customFormat="1" x14ac:dyDescent="0.2">
      <c r="A52" s="8"/>
      <c r="B52" s="9" t="s">
        <v>51</v>
      </c>
      <c r="C52" s="7">
        <v>90</v>
      </c>
      <c r="D52" s="7">
        <v>15517</v>
      </c>
    </row>
    <row r="53" spans="1:4" s="4" customFormat="1" x14ac:dyDescent="0.2">
      <c r="A53" s="8"/>
      <c r="B53" s="9" t="s">
        <v>228</v>
      </c>
      <c r="C53" s="7">
        <v>15</v>
      </c>
      <c r="D53" s="7">
        <v>13310</v>
      </c>
    </row>
    <row r="54" spans="1:4" s="4" customFormat="1" x14ac:dyDescent="0.2">
      <c r="A54" s="2"/>
      <c r="B54" s="72"/>
    </row>
    <row r="55" spans="1:4" s="4" customFormat="1" x14ac:dyDescent="0.2">
      <c r="A55" s="44">
        <v>3111</v>
      </c>
      <c r="B55" s="43" t="s">
        <v>52</v>
      </c>
      <c r="C55" s="50">
        <f t="shared" ref="C55" si="13">SUM(C56:C64)</f>
        <v>3153</v>
      </c>
      <c r="D55" s="50">
        <f t="shared" ref="D55" si="14">SUM(D56:D64)</f>
        <v>2968540.8000000003</v>
      </c>
    </row>
    <row r="56" spans="1:4" s="4" customFormat="1" x14ac:dyDescent="0.2">
      <c r="A56" s="8"/>
      <c r="B56" s="9" t="s">
        <v>85</v>
      </c>
      <c r="C56" s="7">
        <v>1311</v>
      </c>
      <c r="D56" s="7">
        <v>1311000</v>
      </c>
    </row>
    <row r="57" spans="1:4" s="4" customFormat="1" x14ac:dyDescent="0.2">
      <c r="A57" s="8"/>
      <c r="B57" s="9" t="s">
        <v>274</v>
      </c>
      <c r="C57" s="7">
        <v>164</v>
      </c>
      <c r="D57" s="7">
        <v>0</v>
      </c>
    </row>
    <row r="58" spans="1:4" s="4" customFormat="1" x14ac:dyDescent="0.2">
      <c r="A58" s="8"/>
      <c r="B58" s="9" t="s">
        <v>247</v>
      </c>
      <c r="C58" s="7">
        <v>181</v>
      </c>
      <c r="D58" s="7">
        <v>180657.6</v>
      </c>
    </row>
    <row r="59" spans="1:4" s="4" customFormat="1" x14ac:dyDescent="0.2">
      <c r="A59" s="8"/>
      <c r="B59" s="9" t="s">
        <v>37</v>
      </c>
      <c r="C59" s="7">
        <v>811</v>
      </c>
      <c r="D59" s="7">
        <v>811000</v>
      </c>
    </row>
    <row r="60" spans="1:4" s="4" customFormat="1" x14ac:dyDescent="0.2">
      <c r="A60" s="8"/>
      <c r="B60" s="9" t="s">
        <v>338</v>
      </c>
      <c r="C60" s="7">
        <v>144</v>
      </c>
      <c r="D60" s="7">
        <v>144131.20000000001</v>
      </c>
    </row>
    <row r="61" spans="1:4" s="4" customFormat="1" x14ac:dyDescent="0.2">
      <c r="A61" s="8"/>
      <c r="B61" s="9" t="s">
        <v>275</v>
      </c>
      <c r="C61" s="7">
        <v>102</v>
      </c>
      <c r="D61" s="7">
        <v>83732</v>
      </c>
    </row>
    <row r="62" spans="1:4" s="4" customFormat="1" x14ac:dyDescent="0.2">
      <c r="A62" s="8"/>
      <c r="B62" s="9" t="s">
        <v>250</v>
      </c>
      <c r="C62" s="7">
        <v>145</v>
      </c>
      <c r="D62" s="7">
        <v>145200</v>
      </c>
    </row>
    <row r="63" spans="1:4" s="4" customFormat="1" x14ac:dyDescent="0.2">
      <c r="A63" s="8"/>
      <c r="B63" s="9" t="s">
        <v>249</v>
      </c>
      <c r="C63" s="7">
        <v>167</v>
      </c>
      <c r="D63" s="7">
        <v>164560</v>
      </c>
    </row>
    <row r="64" spans="1:4" s="4" customFormat="1" x14ac:dyDescent="0.2">
      <c r="A64" s="8"/>
      <c r="B64" s="9" t="s">
        <v>248</v>
      </c>
      <c r="C64" s="7">
        <v>128</v>
      </c>
      <c r="D64" s="7">
        <v>128260</v>
      </c>
    </row>
    <row r="65" spans="1:4" s="4" customFormat="1" x14ac:dyDescent="0.2">
      <c r="A65" s="2"/>
      <c r="B65" s="72"/>
    </row>
    <row r="66" spans="1:4" s="4" customFormat="1" x14ac:dyDescent="0.2">
      <c r="A66" s="44">
        <v>3113</v>
      </c>
      <c r="B66" s="43" t="s">
        <v>53</v>
      </c>
      <c r="C66" s="50">
        <f t="shared" ref="C66" si="15">SUM(C67:C76)</f>
        <v>26009</v>
      </c>
      <c r="D66" s="50">
        <f t="shared" ref="D66" si="16">SUM(D67:D76)</f>
        <v>18843444.060000002</v>
      </c>
    </row>
    <row r="67" spans="1:4" s="4" customFormat="1" x14ac:dyDescent="0.2">
      <c r="A67" s="8"/>
      <c r="B67" s="9" t="s">
        <v>38</v>
      </c>
      <c r="C67" s="7">
        <v>3273</v>
      </c>
      <c r="D67" s="7">
        <v>3273000</v>
      </c>
    </row>
    <row r="68" spans="1:4" s="4" customFormat="1" x14ac:dyDescent="0.2">
      <c r="A68" s="8"/>
      <c r="B68" s="9" t="s">
        <v>115</v>
      </c>
      <c r="C68" s="7">
        <v>3886</v>
      </c>
      <c r="D68" s="7">
        <v>3886000</v>
      </c>
    </row>
    <row r="69" spans="1:4" s="4" customFormat="1" x14ac:dyDescent="0.2">
      <c r="A69" s="8"/>
      <c r="B69" s="23" t="s">
        <v>356</v>
      </c>
      <c r="C69" s="7">
        <v>1500</v>
      </c>
      <c r="D69" s="7">
        <v>1494956</v>
      </c>
    </row>
    <row r="70" spans="1:4" s="4" customFormat="1" x14ac:dyDescent="0.2">
      <c r="A70" s="8"/>
      <c r="B70" s="9" t="s">
        <v>130</v>
      </c>
      <c r="C70" s="7">
        <v>12</v>
      </c>
      <c r="D70" s="7">
        <v>8482</v>
      </c>
    </row>
    <row r="71" spans="1:4" s="4" customFormat="1" ht="14.25" customHeight="1" x14ac:dyDescent="0.2">
      <c r="A71" s="8"/>
      <c r="B71" s="12" t="s">
        <v>131</v>
      </c>
      <c r="C71" s="7">
        <v>6</v>
      </c>
      <c r="D71" s="7">
        <v>4000</v>
      </c>
    </row>
    <row r="72" spans="1:4" s="4" customFormat="1" x14ac:dyDescent="0.2">
      <c r="A72" s="8"/>
      <c r="B72" s="12" t="s">
        <v>325</v>
      </c>
      <c r="C72" s="7">
        <v>66</v>
      </c>
      <c r="D72" s="7">
        <v>65980</v>
      </c>
    </row>
    <row r="73" spans="1:4" s="4" customFormat="1" x14ac:dyDescent="0.2">
      <c r="A73" s="8"/>
      <c r="B73" s="12" t="s">
        <v>126</v>
      </c>
      <c r="C73" s="7">
        <v>4198</v>
      </c>
      <c r="D73" s="7">
        <v>166980.5</v>
      </c>
    </row>
    <row r="74" spans="1:4" s="4" customFormat="1" x14ac:dyDescent="0.2">
      <c r="A74" s="8"/>
      <c r="B74" s="12" t="s">
        <v>127</v>
      </c>
      <c r="C74" s="7">
        <v>7755</v>
      </c>
      <c r="D74" s="7">
        <v>7412884.5300000003</v>
      </c>
    </row>
    <row r="75" spans="1:4" s="4" customFormat="1" x14ac:dyDescent="0.2">
      <c r="A75" s="8"/>
      <c r="B75" s="12" t="s">
        <v>129</v>
      </c>
      <c r="C75" s="7">
        <v>4943</v>
      </c>
      <c r="D75" s="7">
        <v>2161566</v>
      </c>
    </row>
    <row r="76" spans="1:4" s="4" customFormat="1" x14ac:dyDescent="0.2">
      <c r="A76" s="8"/>
      <c r="B76" s="12" t="s">
        <v>117</v>
      </c>
      <c r="C76" s="7">
        <v>370</v>
      </c>
      <c r="D76" s="7">
        <v>369595.03</v>
      </c>
    </row>
    <row r="77" spans="1:4" s="4" customFormat="1" x14ac:dyDescent="0.2">
      <c r="A77" s="2"/>
      <c r="B77" s="72"/>
    </row>
    <row r="78" spans="1:4" s="4" customFormat="1" x14ac:dyDescent="0.2">
      <c r="A78" s="44">
        <v>3141</v>
      </c>
      <c r="B78" s="43" t="s">
        <v>54</v>
      </c>
      <c r="C78" s="45">
        <f t="shared" ref="C78:D78" si="17">SUM(C79)</f>
        <v>450</v>
      </c>
      <c r="D78" s="45">
        <f t="shared" si="17"/>
        <v>450000</v>
      </c>
    </row>
    <row r="79" spans="1:4" s="4" customFormat="1" x14ac:dyDescent="0.2">
      <c r="A79" s="10"/>
      <c r="B79" s="9" t="s">
        <v>6</v>
      </c>
      <c r="C79" s="7">
        <v>450</v>
      </c>
      <c r="D79" s="7">
        <v>450000</v>
      </c>
    </row>
    <row r="80" spans="1:4" s="4" customFormat="1" x14ac:dyDescent="0.2">
      <c r="A80" s="3"/>
      <c r="B80" s="72"/>
    </row>
    <row r="81" spans="1:4" s="4" customFormat="1" x14ac:dyDescent="0.2">
      <c r="A81" s="44">
        <v>3314</v>
      </c>
      <c r="B81" s="43" t="s">
        <v>17</v>
      </c>
      <c r="C81" s="45">
        <f t="shared" ref="C81" si="18">SUM(C82:C87)</f>
        <v>2195.5</v>
      </c>
      <c r="D81" s="45">
        <f t="shared" ref="D81" si="19">SUM(D82:D87)</f>
        <v>2155352.4900000002</v>
      </c>
    </row>
    <row r="82" spans="1:4" s="4" customFormat="1" x14ac:dyDescent="0.2">
      <c r="A82" s="8"/>
      <c r="B82" s="9" t="s">
        <v>229</v>
      </c>
      <c r="C82" s="7">
        <v>1041</v>
      </c>
      <c r="D82" s="7">
        <v>1040455</v>
      </c>
    </row>
    <row r="83" spans="1:4" s="4" customFormat="1" x14ac:dyDescent="0.2">
      <c r="A83" s="8"/>
      <c r="B83" s="9" t="s">
        <v>181</v>
      </c>
      <c r="C83" s="7">
        <v>358.5</v>
      </c>
      <c r="D83" s="7">
        <v>356482</v>
      </c>
    </row>
    <row r="84" spans="1:4" s="4" customFormat="1" x14ac:dyDescent="0.2">
      <c r="A84" s="8"/>
      <c r="B84" s="9" t="s">
        <v>230</v>
      </c>
      <c r="C84" s="7">
        <v>20.5</v>
      </c>
      <c r="D84" s="7">
        <v>0</v>
      </c>
    </row>
    <row r="85" spans="1:4" s="4" customFormat="1" x14ac:dyDescent="0.2">
      <c r="A85" s="8"/>
      <c r="B85" s="9" t="s">
        <v>183</v>
      </c>
      <c r="C85" s="7">
        <v>662.5</v>
      </c>
      <c r="D85" s="7">
        <v>646151.41</v>
      </c>
    </row>
    <row r="86" spans="1:4" s="4" customFormat="1" x14ac:dyDescent="0.2">
      <c r="A86" s="8"/>
      <c r="B86" s="9" t="s">
        <v>326</v>
      </c>
      <c r="C86" s="7">
        <v>20</v>
      </c>
      <c r="D86" s="7">
        <v>20000</v>
      </c>
    </row>
    <row r="87" spans="1:4" s="4" customFormat="1" ht="25.5" x14ac:dyDescent="0.2">
      <c r="A87" s="8"/>
      <c r="B87" s="9" t="s">
        <v>327</v>
      </c>
      <c r="C87" s="7">
        <v>93</v>
      </c>
      <c r="D87" s="7">
        <v>92264.08</v>
      </c>
    </row>
    <row r="88" spans="1:4" s="4" customFormat="1" x14ac:dyDescent="0.2">
      <c r="A88" s="2"/>
      <c r="B88" s="72"/>
    </row>
    <row r="89" spans="1:4" s="4" customFormat="1" x14ac:dyDescent="0.2">
      <c r="A89" s="44">
        <v>3315</v>
      </c>
      <c r="B89" s="43" t="s">
        <v>83</v>
      </c>
      <c r="C89" s="45">
        <f t="shared" ref="C89" si="20">SUM(C90:C91)</f>
        <v>200</v>
      </c>
      <c r="D89" s="45">
        <f>SUM(D90:D91)</f>
        <v>180095.5</v>
      </c>
    </row>
    <row r="90" spans="1:4" s="4" customFormat="1" x14ac:dyDescent="0.2">
      <c r="A90" s="8"/>
      <c r="B90" s="9" t="s">
        <v>132</v>
      </c>
      <c r="C90" s="7">
        <v>129</v>
      </c>
      <c r="D90" s="7">
        <v>117255.5</v>
      </c>
    </row>
    <row r="91" spans="1:4" s="4" customFormat="1" x14ac:dyDescent="0.2">
      <c r="A91" s="8"/>
      <c r="B91" s="9" t="s">
        <v>106</v>
      </c>
      <c r="C91" s="7">
        <v>71</v>
      </c>
      <c r="D91" s="7">
        <v>62840</v>
      </c>
    </row>
    <row r="92" spans="1:4" s="4" customFormat="1" x14ac:dyDescent="0.2">
      <c r="A92" s="2"/>
      <c r="B92" s="72"/>
    </row>
    <row r="93" spans="1:4" s="17" customFormat="1" x14ac:dyDescent="0.2">
      <c r="A93" s="44">
        <v>3319</v>
      </c>
      <c r="B93" s="43" t="s">
        <v>18</v>
      </c>
      <c r="C93" s="45">
        <f t="shared" ref="C93" si="21">SUM(C94:C100)</f>
        <v>3964.5</v>
      </c>
      <c r="D93" s="45">
        <f t="shared" ref="D93" si="22">SUM(D94:D100)</f>
        <v>3831348.1700000004</v>
      </c>
    </row>
    <row r="94" spans="1:4" s="4" customFormat="1" x14ac:dyDescent="0.2">
      <c r="A94" s="76"/>
      <c r="B94" s="9" t="s">
        <v>133</v>
      </c>
      <c r="C94" s="7">
        <v>1921.5</v>
      </c>
      <c r="D94" s="7">
        <v>1905198.61</v>
      </c>
    </row>
    <row r="95" spans="1:4" s="4" customFormat="1" x14ac:dyDescent="0.2">
      <c r="A95" s="76"/>
      <c r="B95" s="9" t="s">
        <v>328</v>
      </c>
      <c r="C95" s="7">
        <v>80</v>
      </c>
      <c r="D95" s="7">
        <v>80000</v>
      </c>
    </row>
    <row r="96" spans="1:4" s="4" customFormat="1" ht="25.5" x14ac:dyDescent="0.2">
      <c r="A96" s="76"/>
      <c r="B96" s="9" t="s">
        <v>339</v>
      </c>
      <c r="C96" s="7">
        <v>10</v>
      </c>
      <c r="D96" s="7">
        <v>10000</v>
      </c>
    </row>
    <row r="97" spans="1:6" s="4" customFormat="1" x14ac:dyDescent="0.2">
      <c r="A97" s="76"/>
      <c r="B97" s="9" t="s">
        <v>98</v>
      </c>
      <c r="C97" s="7">
        <v>1609</v>
      </c>
      <c r="D97" s="7">
        <v>1503340.58</v>
      </c>
    </row>
    <row r="98" spans="1:6" s="4" customFormat="1" x14ac:dyDescent="0.2">
      <c r="A98" s="76"/>
      <c r="B98" s="9" t="s">
        <v>134</v>
      </c>
      <c r="C98" s="7">
        <v>132</v>
      </c>
      <c r="D98" s="7">
        <v>129000</v>
      </c>
    </row>
    <row r="99" spans="1:6" s="4" customFormat="1" x14ac:dyDescent="0.2">
      <c r="A99" s="76"/>
      <c r="B99" s="9" t="s">
        <v>135</v>
      </c>
      <c r="C99" s="7">
        <v>40</v>
      </c>
      <c r="D99" s="7">
        <v>40055</v>
      </c>
    </row>
    <row r="100" spans="1:6" s="4" customFormat="1" x14ac:dyDescent="0.2">
      <c r="A100" s="76"/>
      <c r="B100" s="9" t="s">
        <v>136</v>
      </c>
      <c r="C100" s="7">
        <v>172</v>
      </c>
      <c r="D100" s="7">
        <v>163753.98000000001</v>
      </c>
    </row>
    <row r="101" spans="1:6" s="4" customFormat="1" x14ac:dyDescent="0.2">
      <c r="A101" s="100"/>
      <c r="B101" s="72"/>
    </row>
    <row r="102" spans="1:6" s="16" customFormat="1" x14ac:dyDescent="0.2">
      <c r="A102" s="44">
        <v>3322</v>
      </c>
      <c r="B102" s="43" t="s">
        <v>19</v>
      </c>
      <c r="C102" s="50">
        <f t="shared" ref="C102:D102" si="23">SUM(C103:C107)</f>
        <v>2760</v>
      </c>
      <c r="D102" s="50">
        <f t="shared" si="23"/>
        <v>2331507.4900000002</v>
      </c>
    </row>
    <row r="103" spans="1:6" s="4" customFormat="1" x14ac:dyDescent="0.2">
      <c r="A103" s="8"/>
      <c r="B103" s="25" t="s">
        <v>137</v>
      </c>
      <c r="C103" s="7">
        <v>150</v>
      </c>
      <c r="D103" s="7">
        <v>114186.49</v>
      </c>
    </row>
    <row r="104" spans="1:6" s="4" customFormat="1" x14ac:dyDescent="0.2">
      <c r="A104" s="8"/>
      <c r="B104" s="25" t="s">
        <v>276</v>
      </c>
      <c r="C104" s="7">
        <v>300</v>
      </c>
      <c r="D104" s="7">
        <v>299836</v>
      </c>
    </row>
    <row r="105" spans="1:6" s="4" customFormat="1" x14ac:dyDescent="0.2">
      <c r="A105" s="8"/>
      <c r="B105" s="25" t="s">
        <v>138</v>
      </c>
      <c r="C105" s="7">
        <v>300</v>
      </c>
      <c r="D105" s="7">
        <v>152485</v>
      </c>
    </row>
    <row r="106" spans="1:6" s="4" customFormat="1" x14ac:dyDescent="0.2">
      <c r="A106" s="8"/>
      <c r="B106" s="25" t="s">
        <v>277</v>
      </c>
      <c r="C106" s="7">
        <v>1575</v>
      </c>
      <c r="D106" s="7">
        <v>1575000</v>
      </c>
    </row>
    <row r="107" spans="1:6" s="4" customFormat="1" x14ac:dyDescent="0.2">
      <c r="A107" s="8"/>
      <c r="B107" s="22" t="s">
        <v>139</v>
      </c>
      <c r="C107" s="7">
        <v>435</v>
      </c>
      <c r="D107" s="7">
        <v>190000</v>
      </c>
    </row>
    <row r="108" spans="1:6" s="4" customFormat="1" x14ac:dyDescent="0.2">
      <c r="A108" s="101"/>
      <c r="B108" s="102"/>
      <c r="C108" s="56"/>
      <c r="D108" s="56"/>
    </row>
    <row r="109" spans="1:6" s="16" customFormat="1" x14ac:dyDescent="0.2">
      <c r="A109" s="44">
        <v>3322</v>
      </c>
      <c r="B109" s="43" t="s">
        <v>95</v>
      </c>
      <c r="C109" s="45">
        <f t="shared" ref="C109:D109" si="24">SUM(C110)</f>
        <v>985</v>
      </c>
      <c r="D109" s="45">
        <f t="shared" si="24"/>
        <v>802520.61</v>
      </c>
      <c r="E109" s="17"/>
      <c r="F109" s="17"/>
    </row>
    <row r="110" spans="1:6" s="4" customFormat="1" x14ac:dyDescent="0.2">
      <c r="A110" s="8"/>
      <c r="B110" s="25" t="s">
        <v>140</v>
      </c>
      <c r="C110" s="7">
        <v>985</v>
      </c>
      <c r="D110" s="7">
        <v>802520.61</v>
      </c>
    </row>
    <row r="111" spans="1:6" s="4" customFormat="1" x14ac:dyDescent="0.2">
      <c r="A111" s="103"/>
      <c r="B111" s="104"/>
      <c r="C111" s="57"/>
      <c r="D111" s="57"/>
    </row>
    <row r="112" spans="1:6" s="16" customFormat="1" x14ac:dyDescent="0.2">
      <c r="A112" s="44">
        <v>3330</v>
      </c>
      <c r="B112" s="43" t="s">
        <v>278</v>
      </c>
      <c r="C112" s="45">
        <f t="shared" ref="C112:D112" si="25">SUM(C113)</f>
        <v>8.5</v>
      </c>
      <c r="D112" s="45">
        <f t="shared" si="25"/>
        <v>8500</v>
      </c>
    </row>
    <row r="113" spans="1:4" s="4" customFormat="1" x14ac:dyDescent="0.2">
      <c r="A113" s="8"/>
      <c r="B113" s="25" t="s">
        <v>279</v>
      </c>
      <c r="C113" s="7">
        <v>8.5</v>
      </c>
      <c r="D113" s="7">
        <v>8500</v>
      </c>
    </row>
    <row r="114" spans="1:4" s="4" customFormat="1" x14ac:dyDescent="0.2">
      <c r="A114" s="103"/>
      <c r="B114" s="104"/>
      <c r="C114" s="57"/>
      <c r="D114" s="57"/>
    </row>
    <row r="115" spans="1:4" s="4" customFormat="1" x14ac:dyDescent="0.2">
      <c r="A115" s="44">
        <v>3341</v>
      </c>
      <c r="B115" s="43" t="s">
        <v>55</v>
      </c>
      <c r="C115" s="45">
        <f t="shared" ref="C115" si="26">SUM(C116:C117)</f>
        <v>1037</v>
      </c>
      <c r="D115" s="45">
        <f t="shared" ref="D115" si="27">SUM(D116:D117)</f>
        <v>983040</v>
      </c>
    </row>
    <row r="116" spans="1:4" s="4" customFormat="1" x14ac:dyDescent="0.2">
      <c r="A116" s="8"/>
      <c r="B116" s="9" t="s">
        <v>141</v>
      </c>
      <c r="C116" s="7">
        <v>987</v>
      </c>
      <c r="D116" s="7">
        <v>983040</v>
      </c>
    </row>
    <row r="117" spans="1:4" s="4" customFormat="1" x14ac:dyDescent="0.2">
      <c r="A117" s="8"/>
      <c r="B117" s="9" t="s">
        <v>142</v>
      </c>
      <c r="C117" s="7">
        <v>50</v>
      </c>
      <c r="D117" s="7">
        <v>0</v>
      </c>
    </row>
    <row r="118" spans="1:4" s="4" customFormat="1" x14ac:dyDescent="0.2">
      <c r="A118" s="2"/>
      <c r="B118" s="72"/>
    </row>
    <row r="119" spans="1:4" s="17" customFormat="1" x14ac:dyDescent="0.2">
      <c r="A119" s="44">
        <v>3349</v>
      </c>
      <c r="B119" s="43" t="s">
        <v>56</v>
      </c>
      <c r="C119" s="58">
        <v>330</v>
      </c>
      <c r="D119" s="58">
        <v>304346</v>
      </c>
    </row>
    <row r="120" spans="1:4" s="17" customFormat="1" x14ac:dyDescent="0.2">
      <c r="A120" s="98"/>
      <c r="B120" s="105"/>
    </row>
    <row r="121" spans="1:4" s="17" customFormat="1" x14ac:dyDescent="0.2">
      <c r="A121" s="44">
        <v>3399</v>
      </c>
      <c r="B121" s="43" t="s">
        <v>57</v>
      </c>
      <c r="C121" s="58">
        <v>195</v>
      </c>
      <c r="D121" s="58">
        <v>150313.29999999999</v>
      </c>
    </row>
    <row r="122" spans="1:4" s="17" customFormat="1" x14ac:dyDescent="0.2">
      <c r="A122" s="98"/>
      <c r="B122" s="105"/>
    </row>
    <row r="123" spans="1:4" s="4" customFormat="1" x14ac:dyDescent="0.2">
      <c r="A123" s="44">
        <v>3421</v>
      </c>
      <c r="B123" s="43" t="s">
        <v>88</v>
      </c>
      <c r="C123" s="45">
        <f>SUM(C124:C125)</f>
        <v>1612</v>
      </c>
      <c r="D123" s="45">
        <f t="shared" ref="D123" si="28">SUM(D124:D125)</f>
        <v>1566765.97</v>
      </c>
    </row>
    <row r="124" spans="1:4" s="4" customFormat="1" x14ac:dyDescent="0.2">
      <c r="A124" s="10"/>
      <c r="B124" s="9" t="s">
        <v>87</v>
      </c>
      <c r="C124" s="7">
        <v>512</v>
      </c>
      <c r="D124" s="7">
        <v>512000</v>
      </c>
    </row>
    <row r="125" spans="1:4" s="4" customFormat="1" x14ac:dyDescent="0.2">
      <c r="A125" s="10"/>
      <c r="B125" s="9" t="s">
        <v>351</v>
      </c>
      <c r="C125" s="7">
        <v>1100</v>
      </c>
      <c r="D125" s="7">
        <v>1054765.97</v>
      </c>
    </row>
    <row r="126" spans="1:4" s="4" customFormat="1" x14ac:dyDescent="0.2">
      <c r="A126" s="3"/>
      <c r="B126" s="106"/>
    </row>
    <row r="127" spans="1:4" s="17" customFormat="1" x14ac:dyDescent="0.2">
      <c r="A127" s="44">
        <v>3429</v>
      </c>
      <c r="B127" s="43" t="s">
        <v>58</v>
      </c>
      <c r="C127" s="50">
        <f t="shared" ref="C127" si="29">SUM(C128:C131)</f>
        <v>3630</v>
      </c>
      <c r="D127" s="50">
        <f t="shared" ref="D127" si="30">SUM(D128:D131)</f>
        <v>3554229.21</v>
      </c>
    </row>
    <row r="128" spans="1:4" s="4" customFormat="1" x14ac:dyDescent="0.2">
      <c r="A128" s="8"/>
      <c r="B128" s="9" t="s">
        <v>143</v>
      </c>
      <c r="C128" s="7">
        <v>590</v>
      </c>
      <c r="D128" s="7">
        <v>573220</v>
      </c>
    </row>
    <row r="129" spans="1:4" s="4" customFormat="1" x14ac:dyDescent="0.2">
      <c r="A129" s="8"/>
      <c r="B129" s="9" t="s">
        <v>144</v>
      </c>
      <c r="C129" s="7">
        <v>40</v>
      </c>
      <c r="D129" s="7">
        <v>37632.21</v>
      </c>
    </row>
    <row r="130" spans="1:4" s="4" customFormat="1" x14ac:dyDescent="0.2">
      <c r="A130" s="8"/>
      <c r="B130" s="9" t="s">
        <v>145</v>
      </c>
      <c r="C130" s="7">
        <v>2000</v>
      </c>
      <c r="D130" s="7">
        <v>1984638</v>
      </c>
    </row>
    <row r="131" spans="1:4" s="4" customFormat="1" x14ac:dyDescent="0.2">
      <c r="A131" s="8"/>
      <c r="B131" s="9" t="s">
        <v>146</v>
      </c>
      <c r="C131" s="7">
        <v>1000</v>
      </c>
      <c r="D131" s="7">
        <v>958739</v>
      </c>
    </row>
    <row r="132" spans="1:4" s="4" customFormat="1" x14ac:dyDescent="0.2">
      <c r="A132" s="2"/>
      <c r="B132" s="72"/>
    </row>
    <row r="133" spans="1:4" s="4" customFormat="1" x14ac:dyDescent="0.2">
      <c r="A133" s="44">
        <v>3612</v>
      </c>
      <c r="B133" s="43" t="s">
        <v>5</v>
      </c>
      <c r="C133" s="45">
        <f t="shared" ref="C133" si="31">SUM(C134:C137)</f>
        <v>53243</v>
      </c>
      <c r="D133" s="45">
        <f t="shared" ref="D133" si="32">SUM(D134:D137)</f>
        <v>30081900.380000003</v>
      </c>
    </row>
    <row r="134" spans="1:4" s="4" customFormat="1" x14ac:dyDescent="0.2">
      <c r="A134" s="10"/>
      <c r="B134" s="9" t="s">
        <v>147</v>
      </c>
      <c r="C134" s="7">
        <v>25187</v>
      </c>
      <c r="D134" s="7">
        <v>20813727.620000001</v>
      </c>
    </row>
    <row r="135" spans="1:4" s="4" customFormat="1" x14ac:dyDescent="0.2">
      <c r="A135" s="10"/>
      <c r="B135" s="9" t="s">
        <v>148</v>
      </c>
      <c r="C135" s="7">
        <v>3480</v>
      </c>
      <c r="D135" s="7">
        <v>3479451.25</v>
      </c>
    </row>
    <row r="136" spans="1:4" s="4" customFormat="1" x14ac:dyDescent="0.2">
      <c r="A136" s="10"/>
      <c r="B136" s="9" t="s">
        <v>280</v>
      </c>
      <c r="C136" s="7">
        <v>100</v>
      </c>
      <c r="D136" s="7">
        <v>74450</v>
      </c>
    </row>
    <row r="137" spans="1:4" s="4" customFormat="1" x14ac:dyDescent="0.2">
      <c r="A137" s="10"/>
      <c r="B137" s="9" t="s">
        <v>149</v>
      </c>
      <c r="C137" s="7">
        <v>24476</v>
      </c>
      <c r="D137" s="7">
        <v>5714271.5099999998</v>
      </c>
    </row>
    <row r="138" spans="1:4" s="4" customFormat="1" x14ac:dyDescent="0.2">
      <c r="A138" s="2"/>
      <c r="B138" s="72"/>
    </row>
    <row r="139" spans="1:4" s="4" customFormat="1" x14ac:dyDescent="0.2">
      <c r="A139" s="44">
        <v>3613</v>
      </c>
      <c r="B139" s="43" t="s">
        <v>0</v>
      </c>
      <c r="C139" s="45">
        <f t="shared" ref="C139" si="33">SUM(C140:C145)</f>
        <v>9938</v>
      </c>
      <c r="D139" s="45">
        <f>SUM(D140:D145)</f>
        <v>8286420.129999999</v>
      </c>
    </row>
    <row r="140" spans="1:4" s="4" customFormat="1" x14ac:dyDescent="0.2">
      <c r="A140" s="10"/>
      <c r="B140" s="9" t="s">
        <v>150</v>
      </c>
      <c r="C140" s="7">
        <v>1600</v>
      </c>
      <c r="D140" s="7">
        <v>1329462.3999999999</v>
      </c>
    </row>
    <row r="141" spans="1:4" s="4" customFormat="1" x14ac:dyDescent="0.2">
      <c r="A141" s="10"/>
      <c r="B141" s="9" t="s">
        <v>151</v>
      </c>
      <c r="C141" s="7">
        <v>2160</v>
      </c>
      <c r="D141" s="7">
        <v>1182728.3</v>
      </c>
    </row>
    <row r="142" spans="1:4" s="4" customFormat="1" x14ac:dyDescent="0.2">
      <c r="A142" s="10"/>
      <c r="B142" s="9" t="s">
        <v>281</v>
      </c>
      <c r="C142" s="7">
        <v>4000</v>
      </c>
      <c r="D142" s="7">
        <v>4000000</v>
      </c>
    </row>
    <row r="143" spans="1:4" s="4" customFormat="1" x14ac:dyDescent="0.2">
      <c r="A143" s="10"/>
      <c r="B143" s="9" t="s">
        <v>288</v>
      </c>
      <c r="C143" s="7">
        <v>475</v>
      </c>
      <c r="D143" s="7">
        <v>81578.600000000006</v>
      </c>
    </row>
    <row r="144" spans="1:4" s="4" customFormat="1" x14ac:dyDescent="0.2">
      <c r="A144" s="10"/>
      <c r="B144" s="9" t="s">
        <v>289</v>
      </c>
      <c r="C144" s="7">
        <v>100</v>
      </c>
      <c r="D144" s="7">
        <v>89781.93</v>
      </c>
    </row>
    <row r="145" spans="1:4" s="4" customFormat="1" x14ac:dyDescent="0.2">
      <c r="A145" s="10"/>
      <c r="B145" s="9" t="s">
        <v>152</v>
      </c>
      <c r="C145" s="7">
        <v>1603</v>
      </c>
      <c r="D145" s="7">
        <v>1602868.9</v>
      </c>
    </row>
    <row r="146" spans="1:4" s="4" customFormat="1" x14ac:dyDescent="0.2">
      <c r="A146" s="2"/>
      <c r="B146" s="72"/>
    </row>
    <row r="147" spans="1:4" s="17" customFormat="1" x14ac:dyDescent="0.2">
      <c r="A147" s="44">
        <v>3631</v>
      </c>
      <c r="B147" s="43" t="s">
        <v>59</v>
      </c>
      <c r="C147" s="50">
        <f t="shared" ref="C147" si="34">SUM(C148:C150)</f>
        <v>285</v>
      </c>
      <c r="D147" s="50">
        <f t="shared" ref="D147" si="35">SUM(D148:D150)</f>
        <v>79188.3</v>
      </c>
    </row>
    <row r="148" spans="1:4" s="4" customFormat="1" x14ac:dyDescent="0.2">
      <c r="A148" s="8"/>
      <c r="B148" s="9" t="s">
        <v>153</v>
      </c>
      <c r="C148" s="7">
        <v>100</v>
      </c>
      <c r="D148" s="7">
        <v>79188.3</v>
      </c>
    </row>
    <row r="149" spans="1:4" s="4" customFormat="1" x14ac:dyDescent="0.2">
      <c r="A149" s="8"/>
      <c r="B149" s="9" t="s">
        <v>320</v>
      </c>
      <c r="C149" s="7">
        <v>100</v>
      </c>
      <c r="D149" s="7">
        <v>0</v>
      </c>
    </row>
    <row r="150" spans="1:4" s="4" customFormat="1" x14ac:dyDescent="0.2">
      <c r="A150" s="8"/>
      <c r="B150" s="9" t="s">
        <v>329</v>
      </c>
      <c r="C150" s="7">
        <v>85</v>
      </c>
      <c r="D150" s="7">
        <v>0</v>
      </c>
    </row>
    <row r="151" spans="1:4" s="4" customFormat="1" x14ac:dyDescent="0.2">
      <c r="A151" s="2"/>
      <c r="B151" s="72"/>
    </row>
    <row r="152" spans="1:4" s="17" customFormat="1" x14ac:dyDescent="0.2">
      <c r="A152" s="44">
        <v>3632</v>
      </c>
      <c r="B152" s="43" t="s">
        <v>60</v>
      </c>
      <c r="C152" s="45">
        <f t="shared" ref="C152:D152" si="36">SUM(C153:C153)</f>
        <v>20</v>
      </c>
      <c r="D152" s="45">
        <f t="shared" si="36"/>
        <v>0</v>
      </c>
    </row>
    <row r="153" spans="1:4" s="17" customFormat="1" x14ac:dyDescent="0.2">
      <c r="A153" s="46"/>
      <c r="B153" s="26" t="s">
        <v>154</v>
      </c>
      <c r="C153" s="7">
        <v>20</v>
      </c>
      <c r="D153" s="7">
        <v>0</v>
      </c>
    </row>
    <row r="154" spans="1:4" s="4" customFormat="1" x14ac:dyDescent="0.2">
      <c r="A154" s="2"/>
      <c r="B154" s="72"/>
    </row>
    <row r="155" spans="1:4" s="17" customFormat="1" x14ac:dyDescent="0.2">
      <c r="A155" s="44">
        <v>3633</v>
      </c>
      <c r="B155" s="43" t="s">
        <v>251</v>
      </c>
      <c r="C155" s="45">
        <f t="shared" ref="C155:D155" si="37">SUM(C156:C156)</f>
        <v>100</v>
      </c>
      <c r="D155" s="45">
        <f t="shared" si="37"/>
        <v>0</v>
      </c>
    </row>
    <row r="156" spans="1:4" s="4" customFormat="1" x14ac:dyDescent="0.2">
      <c r="A156" s="8"/>
      <c r="B156" s="9" t="s">
        <v>155</v>
      </c>
      <c r="C156" s="7">
        <v>100</v>
      </c>
      <c r="D156" s="7">
        <v>0</v>
      </c>
    </row>
    <row r="157" spans="1:4" s="4" customFormat="1" x14ac:dyDescent="0.2">
      <c r="A157" s="2"/>
      <c r="B157" s="72"/>
    </row>
    <row r="158" spans="1:4" s="17" customFormat="1" x14ac:dyDescent="0.2">
      <c r="A158" s="44">
        <v>3635</v>
      </c>
      <c r="B158" s="43" t="s">
        <v>62</v>
      </c>
      <c r="C158" s="50">
        <f t="shared" ref="C158" si="38">SUM(C159:C162)</f>
        <v>16613</v>
      </c>
      <c r="D158" s="50">
        <f t="shared" ref="D158" si="39">SUM(D159:D162)</f>
        <v>14263047.529999999</v>
      </c>
    </row>
    <row r="159" spans="1:4" s="4" customFormat="1" x14ac:dyDescent="0.2">
      <c r="A159" s="8"/>
      <c r="B159" s="27" t="s">
        <v>156</v>
      </c>
      <c r="C159" s="7">
        <v>0</v>
      </c>
      <c r="D159" s="7">
        <v>0</v>
      </c>
    </row>
    <row r="160" spans="1:4" s="4" customFormat="1" x14ac:dyDescent="0.2">
      <c r="A160" s="8"/>
      <c r="B160" s="27" t="s">
        <v>157</v>
      </c>
      <c r="C160" s="7">
        <v>16168</v>
      </c>
      <c r="D160" s="7">
        <v>14227297.529999999</v>
      </c>
    </row>
    <row r="161" spans="1:4" s="4" customFormat="1" x14ac:dyDescent="0.2">
      <c r="A161" s="8"/>
      <c r="B161" s="27" t="s">
        <v>282</v>
      </c>
      <c r="C161" s="7">
        <v>145</v>
      </c>
      <c r="D161" s="7">
        <v>35750</v>
      </c>
    </row>
    <row r="162" spans="1:4" s="4" customFormat="1" x14ac:dyDescent="0.2">
      <c r="A162" s="8"/>
      <c r="B162" s="27" t="s">
        <v>118</v>
      </c>
      <c r="C162" s="7">
        <v>300</v>
      </c>
      <c r="D162" s="7">
        <v>0</v>
      </c>
    </row>
    <row r="163" spans="1:4" s="4" customFormat="1" x14ac:dyDescent="0.2">
      <c r="A163" s="2"/>
      <c r="B163" s="107"/>
    </row>
    <row r="164" spans="1:4" s="17" customFormat="1" x14ac:dyDescent="0.2">
      <c r="A164" s="44">
        <v>3639</v>
      </c>
      <c r="B164" s="43" t="s">
        <v>63</v>
      </c>
      <c r="C164" s="45">
        <f t="shared" ref="C164:D164" si="40">SUM(C165:C170)</f>
        <v>24812</v>
      </c>
      <c r="D164" s="45">
        <f t="shared" si="40"/>
        <v>24437076.420000002</v>
      </c>
    </row>
    <row r="165" spans="1:4" s="17" customFormat="1" x14ac:dyDescent="0.2">
      <c r="A165" s="8"/>
      <c r="B165" s="9" t="s">
        <v>27</v>
      </c>
      <c r="C165" s="7">
        <v>22600</v>
      </c>
      <c r="D165" s="7">
        <v>22600000</v>
      </c>
    </row>
    <row r="166" spans="1:4" s="17" customFormat="1" x14ac:dyDescent="0.2">
      <c r="A166" s="8"/>
      <c r="B166" s="9" t="s">
        <v>158</v>
      </c>
      <c r="C166" s="7">
        <v>440</v>
      </c>
      <c r="D166" s="7">
        <v>250700.19</v>
      </c>
    </row>
    <row r="167" spans="1:4" s="17" customFormat="1" x14ac:dyDescent="0.2">
      <c r="A167" s="8"/>
      <c r="B167" s="9" t="s">
        <v>283</v>
      </c>
      <c r="C167" s="7">
        <v>1000</v>
      </c>
      <c r="D167" s="7">
        <v>849096</v>
      </c>
    </row>
    <row r="168" spans="1:4" s="17" customFormat="1" x14ac:dyDescent="0.2">
      <c r="A168" s="8"/>
      <c r="B168" s="9" t="s">
        <v>159</v>
      </c>
      <c r="C168" s="7">
        <v>10</v>
      </c>
      <c r="D168" s="7">
        <v>2117.35</v>
      </c>
    </row>
    <row r="169" spans="1:4" s="17" customFormat="1" x14ac:dyDescent="0.2">
      <c r="A169" s="8"/>
      <c r="B169" s="9" t="s">
        <v>160</v>
      </c>
      <c r="C169" s="7">
        <v>30</v>
      </c>
      <c r="D169" s="7">
        <v>5366.88</v>
      </c>
    </row>
    <row r="170" spans="1:4" s="4" customFormat="1" x14ac:dyDescent="0.2">
      <c r="A170" s="8"/>
      <c r="B170" s="28" t="s">
        <v>161</v>
      </c>
      <c r="C170" s="7">
        <v>732</v>
      </c>
      <c r="D170" s="7">
        <v>729796</v>
      </c>
    </row>
    <row r="171" spans="1:4" s="4" customFormat="1" x14ac:dyDescent="0.2">
      <c r="A171" s="3"/>
      <c r="B171" s="108"/>
    </row>
    <row r="172" spans="1:4" s="4" customFormat="1" x14ac:dyDescent="0.2">
      <c r="A172" s="44">
        <v>3713</v>
      </c>
      <c r="B172" s="43" t="s">
        <v>113</v>
      </c>
      <c r="C172" s="45">
        <f t="shared" ref="C172:D172" si="41">SUM(C173)</f>
        <v>565</v>
      </c>
      <c r="D172" s="45">
        <f t="shared" si="41"/>
        <v>173760</v>
      </c>
    </row>
    <row r="173" spans="1:4" s="4" customFormat="1" x14ac:dyDescent="0.2">
      <c r="A173" s="46"/>
      <c r="B173" s="26" t="s">
        <v>162</v>
      </c>
      <c r="C173" s="7">
        <v>565</v>
      </c>
      <c r="D173" s="7">
        <v>173760</v>
      </c>
    </row>
    <row r="174" spans="1:4" s="4" customFormat="1" x14ac:dyDescent="0.2">
      <c r="A174" s="3"/>
      <c r="B174" s="108"/>
    </row>
    <row r="175" spans="1:4" s="4" customFormat="1" x14ac:dyDescent="0.2">
      <c r="A175" s="44">
        <v>3722</v>
      </c>
      <c r="B175" s="43" t="s">
        <v>64</v>
      </c>
      <c r="C175" s="45">
        <f t="shared" ref="C175" si="42">SUM(C176:C187)</f>
        <v>4957</v>
      </c>
      <c r="D175" s="45">
        <f t="shared" ref="D175" si="43">SUM(D176:D187)</f>
        <v>4360436.72</v>
      </c>
    </row>
    <row r="176" spans="1:4" s="4" customFormat="1" x14ac:dyDescent="0.2">
      <c r="A176" s="46"/>
      <c r="B176" s="26" t="s">
        <v>163</v>
      </c>
      <c r="C176" s="7">
        <v>90</v>
      </c>
      <c r="D176" s="7">
        <v>60638.32</v>
      </c>
    </row>
    <row r="177" spans="1:4" s="4" customFormat="1" x14ac:dyDescent="0.2">
      <c r="A177" s="8"/>
      <c r="B177" s="9" t="s">
        <v>164</v>
      </c>
      <c r="C177" s="7">
        <v>3080</v>
      </c>
      <c r="D177" s="7">
        <v>2729580</v>
      </c>
    </row>
    <row r="178" spans="1:4" s="4" customFormat="1" x14ac:dyDescent="0.2">
      <c r="A178" s="8"/>
      <c r="B178" s="9" t="s">
        <v>165</v>
      </c>
      <c r="C178" s="7">
        <v>0</v>
      </c>
      <c r="D178" s="7">
        <v>0</v>
      </c>
    </row>
    <row r="179" spans="1:4" s="4" customFormat="1" x14ac:dyDescent="0.2">
      <c r="A179" s="8"/>
      <c r="B179" s="9" t="s">
        <v>169</v>
      </c>
      <c r="C179" s="7">
        <v>55</v>
      </c>
      <c r="D179" s="7">
        <v>34095.4</v>
      </c>
    </row>
    <row r="180" spans="1:4" s="4" customFormat="1" x14ac:dyDescent="0.2">
      <c r="A180" s="8"/>
      <c r="B180" s="9" t="s">
        <v>170</v>
      </c>
      <c r="C180" s="7">
        <v>80</v>
      </c>
      <c r="D180" s="7">
        <v>55817.3</v>
      </c>
    </row>
    <row r="181" spans="1:4" s="4" customFormat="1" x14ac:dyDescent="0.2">
      <c r="A181" s="8"/>
      <c r="B181" s="9" t="s">
        <v>166</v>
      </c>
      <c r="C181" s="7">
        <v>200</v>
      </c>
      <c r="D181" s="7">
        <v>175191</v>
      </c>
    </row>
    <row r="182" spans="1:4" s="4" customFormat="1" x14ac:dyDescent="0.2">
      <c r="A182" s="8"/>
      <c r="B182" s="9" t="s">
        <v>168</v>
      </c>
      <c r="C182" s="7">
        <v>172</v>
      </c>
      <c r="D182" s="7">
        <v>156135.70000000001</v>
      </c>
    </row>
    <row r="183" spans="1:4" s="4" customFormat="1" x14ac:dyDescent="0.2">
      <c r="A183" s="8"/>
      <c r="B183" s="9" t="s">
        <v>284</v>
      </c>
      <c r="C183" s="7">
        <v>0</v>
      </c>
      <c r="D183" s="7">
        <v>0</v>
      </c>
    </row>
    <row r="184" spans="1:4" s="4" customFormat="1" x14ac:dyDescent="0.2">
      <c r="A184" s="8"/>
      <c r="B184" s="9" t="s">
        <v>285</v>
      </c>
      <c r="C184" s="7">
        <v>250</v>
      </c>
      <c r="D184" s="7">
        <v>121000</v>
      </c>
    </row>
    <row r="185" spans="1:4" s="4" customFormat="1" x14ac:dyDescent="0.2">
      <c r="A185" s="8"/>
      <c r="B185" s="9" t="s">
        <v>167</v>
      </c>
      <c r="C185" s="7">
        <v>730</v>
      </c>
      <c r="D185" s="7">
        <v>729195</v>
      </c>
    </row>
    <row r="186" spans="1:4" s="4" customFormat="1" x14ac:dyDescent="0.2">
      <c r="A186" s="8"/>
      <c r="B186" s="9" t="s">
        <v>119</v>
      </c>
      <c r="C186" s="7">
        <v>280</v>
      </c>
      <c r="D186" s="7">
        <v>278784</v>
      </c>
    </row>
    <row r="187" spans="1:4" s="4" customFormat="1" x14ac:dyDescent="0.2">
      <c r="A187" s="8"/>
      <c r="B187" s="9" t="s">
        <v>171</v>
      </c>
      <c r="C187" s="7">
        <v>20</v>
      </c>
      <c r="D187" s="7">
        <v>20000</v>
      </c>
    </row>
    <row r="188" spans="1:4" s="4" customFormat="1" x14ac:dyDescent="0.2">
      <c r="A188" s="2"/>
      <c r="B188" s="72"/>
    </row>
    <row r="189" spans="1:4" s="17" customFormat="1" x14ac:dyDescent="0.2">
      <c r="A189" s="44">
        <v>3745</v>
      </c>
      <c r="B189" s="43" t="s">
        <v>8</v>
      </c>
      <c r="C189" s="45">
        <f t="shared" ref="C189" si="44">SUM(C190:C193)</f>
        <v>403</v>
      </c>
      <c r="D189" s="45">
        <f t="shared" ref="D189" si="45">SUM(D190:D193)</f>
        <v>326583</v>
      </c>
    </row>
    <row r="190" spans="1:4" s="88" customFormat="1" ht="25.5" x14ac:dyDescent="0.2">
      <c r="A190" s="8"/>
      <c r="B190" s="28" t="s">
        <v>172</v>
      </c>
      <c r="C190" s="7">
        <v>302</v>
      </c>
      <c r="D190" s="7">
        <v>266583</v>
      </c>
    </row>
    <row r="191" spans="1:4" s="88" customFormat="1" ht="25.5" x14ac:dyDescent="0.2">
      <c r="A191" s="8"/>
      <c r="B191" s="28" t="s">
        <v>173</v>
      </c>
      <c r="C191" s="7">
        <v>6</v>
      </c>
      <c r="D191" s="7">
        <v>6000</v>
      </c>
    </row>
    <row r="192" spans="1:4" s="88" customFormat="1" x14ac:dyDescent="0.2">
      <c r="A192" s="8"/>
      <c r="B192" s="28" t="s">
        <v>330</v>
      </c>
      <c r="C192" s="7">
        <v>95</v>
      </c>
      <c r="D192" s="7">
        <v>54000</v>
      </c>
    </row>
    <row r="193" spans="1:4" s="88" customFormat="1" x14ac:dyDescent="0.2">
      <c r="A193" s="8"/>
      <c r="B193" s="28" t="s">
        <v>286</v>
      </c>
      <c r="C193" s="7">
        <v>0</v>
      </c>
      <c r="D193" s="7">
        <v>0</v>
      </c>
    </row>
    <row r="194" spans="1:4" s="88" customFormat="1" x14ac:dyDescent="0.2">
      <c r="A194" s="101"/>
      <c r="B194" s="51"/>
      <c r="C194" s="55"/>
      <c r="D194" s="55"/>
    </row>
    <row r="195" spans="1:4" s="16" customFormat="1" x14ac:dyDescent="0.2">
      <c r="A195" s="44">
        <v>4312</v>
      </c>
      <c r="B195" s="43" t="s">
        <v>312</v>
      </c>
      <c r="C195" s="59">
        <f t="shared" ref="C195:D195" si="46">SUM(C196)</f>
        <v>68</v>
      </c>
      <c r="D195" s="59">
        <f t="shared" si="46"/>
        <v>67913</v>
      </c>
    </row>
    <row r="196" spans="1:4" s="16" customFormat="1" x14ac:dyDescent="0.2">
      <c r="A196" s="73"/>
      <c r="B196" s="22" t="s">
        <v>313</v>
      </c>
      <c r="C196" s="7">
        <v>68</v>
      </c>
      <c r="D196" s="7">
        <v>67913</v>
      </c>
    </row>
    <row r="197" spans="1:4" s="88" customFormat="1" x14ac:dyDescent="0.2">
      <c r="A197" s="101"/>
      <c r="B197" s="51"/>
      <c r="C197" s="55"/>
      <c r="D197" s="55"/>
    </row>
    <row r="198" spans="1:4" s="16" customFormat="1" x14ac:dyDescent="0.2">
      <c r="A198" s="44">
        <v>4344</v>
      </c>
      <c r="B198" s="43" t="s">
        <v>311</v>
      </c>
      <c r="C198" s="59">
        <f t="shared" ref="C198:D198" si="47">SUM(C199)</f>
        <v>5</v>
      </c>
      <c r="D198" s="59">
        <f t="shared" si="47"/>
        <v>5000</v>
      </c>
    </row>
    <row r="199" spans="1:4" s="16" customFormat="1" x14ac:dyDescent="0.2">
      <c r="A199" s="73"/>
      <c r="B199" s="22" t="s">
        <v>314</v>
      </c>
      <c r="C199" s="7">
        <v>5</v>
      </c>
      <c r="D199" s="7">
        <v>5000</v>
      </c>
    </row>
    <row r="200" spans="1:4" s="88" customFormat="1" x14ac:dyDescent="0.2">
      <c r="A200" s="101"/>
      <c r="B200" s="51"/>
      <c r="C200" s="55"/>
      <c r="D200" s="55"/>
    </row>
    <row r="201" spans="1:4" s="16" customFormat="1" x14ac:dyDescent="0.2">
      <c r="A201" s="44">
        <v>4349</v>
      </c>
      <c r="B201" s="43" t="s">
        <v>99</v>
      </c>
      <c r="C201" s="59">
        <f t="shared" ref="C201" si="48">SUM(C202:C204)</f>
        <v>62</v>
      </c>
      <c r="D201" s="59">
        <f t="shared" ref="D201" si="49">SUM(D202:D204)</f>
        <v>43210</v>
      </c>
    </row>
    <row r="202" spans="1:4" s="16" customFormat="1" x14ac:dyDescent="0.2">
      <c r="A202" s="73"/>
      <c r="B202" s="22" t="s">
        <v>174</v>
      </c>
      <c r="C202" s="7">
        <v>0</v>
      </c>
      <c r="D202" s="7">
        <v>0</v>
      </c>
    </row>
    <row r="203" spans="1:4" s="4" customFormat="1" x14ac:dyDescent="0.2">
      <c r="A203" s="8"/>
      <c r="B203" s="9" t="s">
        <v>175</v>
      </c>
      <c r="C203" s="7">
        <v>32</v>
      </c>
      <c r="D203" s="7">
        <v>14210</v>
      </c>
    </row>
    <row r="204" spans="1:4" s="4" customFormat="1" x14ac:dyDescent="0.2">
      <c r="A204" s="71"/>
      <c r="B204" s="8" t="s">
        <v>176</v>
      </c>
      <c r="C204" s="7">
        <v>30</v>
      </c>
      <c r="D204" s="7">
        <v>29000</v>
      </c>
    </row>
    <row r="205" spans="1:4" s="4" customFormat="1" x14ac:dyDescent="0.2">
      <c r="A205" s="2"/>
      <c r="B205" s="72"/>
    </row>
    <row r="206" spans="1:4" s="16" customFormat="1" x14ac:dyDescent="0.2">
      <c r="A206" s="44">
        <v>4350</v>
      </c>
      <c r="B206" s="43" t="s">
        <v>292</v>
      </c>
      <c r="C206" s="59">
        <f t="shared" ref="C206" si="50">SUM(C207:C209)</f>
        <v>64</v>
      </c>
      <c r="D206" s="59">
        <f t="shared" ref="D206" si="51">SUM(D207:D209)</f>
        <v>64000</v>
      </c>
    </row>
    <row r="207" spans="1:4" s="4" customFormat="1" x14ac:dyDescent="0.2">
      <c r="A207" s="8"/>
      <c r="B207" s="9" t="s">
        <v>293</v>
      </c>
      <c r="C207" s="28">
        <v>7</v>
      </c>
      <c r="D207" s="28">
        <v>7000</v>
      </c>
    </row>
    <row r="208" spans="1:4" s="4" customFormat="1" x14ac:dyDescent="0.2">
      <c r="A208" s="8"/>
      <c r="B208" s="9" t="s">
        <v>294</v>
      </c>
      <c r="C208" s="28">
        <v>40</v>
      </c>
      <c r="D208" s="28">
        <v>40000</v>
      </c>
    </row>
    <row r="209" spans="1:4" s="4" customFormat="1" x14ac:dyDescent="0.2">
      <c r="A209" s="8"/>
      <c r="B209" s="9" t="s">
        <v>295</v>
      </c>
      <c r="C209" s="28">
        <v>17</v>
      </c>
      <c r="D209" s="28">
        <v>17000</v>
      </c>
    </row>
    <row r="210" spans="1:4" s="16" customFormat="1" x14ac:dyDescent="0.2">
      <c r="A210" s="70"/>
      <c r="B210" s="30"/>
      <c r="C210" s="55"/>
    </row>
    <row r="211" spans="1:4" s="16" customFormat="1" ht="25.5" x14ac:dyDescent="0.2">
      <c r="A211" s="44">
        <v>4351</v>
      </c>
      <c r="B211" s="43" t="s">
        <v>296</v>
      </c>
      <c r="C211" s="59">
        <f t="shared" ref="C211" si="52">C212+C213</f>
        <v>732.5</v>
      </c>
      <c r="D211" s="59">
        <f t="shared" ref="D211" si="53">D212+D213</f>
        <v>732435</v>
      </c>
    </row>
    <row r="212" spans="1:4" s="4" customFormat="1" x14ac:dyDescent="0.2">
      <c r="A212" s="8"/>
      <c r="B212" s="9" t="s">
        <v>297</v>
      </c>
      <c r="C212" s="28">
        <v>32.5</v>
      </c>
      <c r="D212" s="28">
        <v>32435</v>
      </c>
    </row>
    <row r="213" spans="1:4" s="4" customFormat="1" x14ac:dyDescent="0.2">
      <c r="A213" s="71"/>
      <c r="B213" s="8" t="s">
        <v>298</v>
      </c>
      <c r="C213" s="28">
        <v>700</v>
      </c>
      <c r="D213" s="28">
        <v>700000</v>
      </c>
    </row>
    <row r="214" spans="1:4" s="4" customFormat="1" x14ac:dyDescent="0.2">
      <c r="A214" s="2"/>
      <c r="B214" s="72"/>
    </row>
    <row r="215" spans="1:4" s="16" customFormat="1" x14ac:dyDescent="0.2">
      <c r="A215" s="44">
        <v>4356</v>
      </c>
      <c r="B215" s="43" t="s">
        <v>299</v>
      </c>
      <c r="C215" s="59">
        <f t="shared" ref="C215" si="54">SUM(C216:C218)</f>
        <v>10</v>
      </c>
      <c r="D215" s="59">
        <f t="shared" ref="D215" si="55">SUM(D216:D218)</f>
        <v>10000</v>
      </c>
    </row>
    <row r="216" spans="1:4" s="4" customFormat="1" x14ac:dyDescent="0.2">
      <c r="A216" s="8"/>
      <c r="B216" s="9" t="s">
        <v>300</v>
      </c>
      <c r="C216" s="28">
        <v>5</v>
      </c>
      <c r="D216" s="28">
        <v>5000</v>
      </c>
    </row>
    <row r="217" spans="1:4" s="4" customFormat="1" x14ac:dyDescent="0.2">
      <c r="A217" s="71"/>
      <c r="B217" s="8" t="s">
        <v>301</v>
      </c>
      <c r="C217" s="28">
        <v>5</v>
      </c>
      <c r="D217" s="28">
        <v>5000</v>
      </c>
    </row>
    <row r="218" spans="1:4" s="4" customFormat="1" x14ac:dyDescent="0.2">
      <c r="A218" s="2"/>
      <c r="B218" s="72"/>
    </row>
    <row r="219" spans="1:4" s="16" customFormat="1" ht="25.5" x14ac:dyDescent="0.2">
      <c r="A219" s="44">
        <v>4357</v>
      </c>
      <c r="B219" s="43" t="s">
        <v>302</v>
      </c>
      <c r="C219" s="59">
        <f t="shared" ref="C219" si="56">SUM(C220:C222)</f>
        <v>54</v>
      </c>
      <c r="D219" s="59">
        <f t="shared" ref="D219" si="57">SUM(D220:D222)</f>
        <v>53870</v>
      </c>
    </row>
    <row r="220" spans="1:4" s="4" customFormat="1" x14ac:dyDescent="0.2">
      <c r="A220" s="8"/>
      <c r="B220" s="9" t="s">
        <v>303</v>
      </c>
      <c r="C220" s="28">
        <v>15</v>
      </c>
      <c r="D220" s="28">
        <v>15000</v>
      </c>
    </row>
    <row r="221" spans="1:4" s="4" customFormat="1" x14ac:dyDescent="0.2">
      <c r="A221" s="71"/>
      <c r="B221" s="8" t="s">
        <v>304</v>
      </c>
      <c r="C221" s="28">
        <v>39</v>
      </c>
      <c r="D221" s="28">
        <v>38870</v>
      </c>
    </row>
    <row r="222" spans="1:4" s="4" customFormat="1" x14ac:dyDescent="0.2">
      <c r="A222" s="2"/>
      <c r="B222" s="72"/>
    </row>
    <row r="223" spans="1:4" s="16" customFormat="1" x14ac:dyDescent="0.2">
      <c r="A223" s="44">
        <v>4359</v>
      </c>
      <c r="B223" s="43" t="s">
        <v>305</v>
      </c>
      <c r="C223" s="59">
        <f t="shared" ref="C223:D223" si="58">SUM(C224)</f>
        <v>176.5</v>
      </c>
      <c r="D223" s="59">
        <f t="shared" si="58"/>
        <v>176782</v>
      </c>
    </row>
    <row r="224" spans="1:4" s="16" customFormat="1" ht="25.5" x14ac:dyDescent="0.2">
      <c r="A224" s="73"/>
      <c r="B224" s="22" t="s">
        <v>306</v>
      </c>
      <c r="C224" s="7">
        <v>176.5</v>
      </c>
      <c r="D224" s="7">
        <v>176782</v>
      </c>
    </row>
    <row r="225" spans="1:4" s="4" customFormat="1" x14ac:dyDescent="0.2">
      <c r="A225" s="2"/>
      <c r="B225" s="72"/>
    </row>
    <row r="226" spans="1:4" s="16" customFormat="1" x14ac:dyDescent="0.2">
      <c r="A226" s="44">
        <v>4371</v>
      </c>
      <c r="B226" s="43" t="s">
        <v>307</v>
      </c>
      <c r="C226" s="59">
        <f t="shared" ref="C226:D226" si="59">SUM(C227)</f>
        <v>15</v>
      </c>
      <c r="D226" s="59">
        <f t="shared" si="59"/>
        <v>15000</v>
      </c>
    </row>
    <row r="227" spans="1:4" s="16" customFormat="1" x14ac:dyDescent="0.2">
      <c r="A227" s="73"/>
      <c r="B227" s="22" t="s">
        <v>308</v>
      </c>
      <c r="C227" s="7">
        <v>15</v>
      </c>
      <c r="D227" s="7">
        <v>15000</v>
      </c>
    </row>
    <row r="228" spans="1:4" s="4" customFormat="1" x14ac:dyDescent="0.2">
      <c r="A228" s="2"/>
      <c r="B228" s="72"/>
    </row>
    <row r="229" spans="1:4" s="16" customFormat="1" x14ac:dyDescent="0.2">
      <c r="A229" s="44">
        <v>4378</v>
      </c>
      <c r="B229" s="43" t="s">
        <v>309</v>
      </c>
      <c r="C229" s="59">
        <f t="shared" ref="C229:D229" si="60">SUM(C230)</f>
        <v>25</v>
      </c>
      <c r="D229" s="59">
        <f t="shared" si="60"/>
        <v>25000</v>
      </c>
    </row>
    <row r="230" spans="1:4" s="16" customFormat="1" x14ac:dyDescent="0.2">
      <c r="A230" s="73"/>
      <c r="B230" s="22" t="s">
        <v>310</v>
      </c>
      <c r="C230" s="7">
        <v>25</v>
      </c>
      <c r="D230" s="7">
        <v>25000</v>
      </c>
    </row>
    <row r="231" spans="1:4" s="4" customFormat="1" x14ac:dyDescent="0.2">
      <c r="A231" s="2"/>
      <c r="B231" s="72"/>
    </row>
    <row r="232" spans="1:4" s="4" customFormat="1" x14ac:dyDescent="0.2">
      <c r="A232" s="44">
        <v>4379</v>
      </c>
      <c r="B232" s="43" t="s">
        <v>46</v>
      </c>
      <c r="C232" s="45">
        <f>SUM(C233:C234)</f>
        <v>1105</v>
      </c>
      <c r="D232" s="45">
        <f t="shared" ref="D232" si="61">SUM(D233:D234)</f>
        <v>1097037.51</v>
      </c>
    </row>
    <row r="233" spans="1:4" s="4" customFormat="1" x14ac:dyDescent="0.2">
      <c r="A233" s="8"/>
      <c r="B233" s="9" t="s">
        <v>177</v>
      </c>
      <c r="C233" s="7">
        <v>5</v>
      </c>
      <c r="D233" s="7">
        <v>0</v>
      </c>
    </row>
    <row r="234" spans="1:4" s="4" customFormat="1" x14ac:dyDescent="0.2">
      <c r="A234" s="8"/>
      <c r="B234" s="9" t="s">
        <v>352</v>
      </c>
      <c r="C234" s="7">
        <v>1100</v>
      </c>
      <c r="D234" s="7">
        <v>1097037.51</v>
      </c>
    </row>
    <row r="235" spans="1:4" s="4" customFormat="1" x14ac:dyDescent="0.2">
      <c r="A235" s="2"/>
      <c r="B235" s="72"/>
    </row>
    <row r="236" spans="1:4" s="4" customFormat="1" x14ac:dyDescent="0.2">
      <c r="A236" s="109">
        <v>5212</v>
      </c>
      <c r="B236" s="29" t="s">
        <v>92</v>
      </c>
      <c r="C236" s="45">
        <f t="shared" ref="C236:D236" si="62">SUM(C237)</f>
        <v>18</v>
      </c>
      <c r="D236" s="45">
        <f t="shared" si="62"/>
        <v>0</v>
      </c>
    </row>
    <row r="237" spans="1:4" s="4" customFormat="1" x14ac:dyDescent="0.2">
      <c r="A237" s="8"/>
      <c r="B237" s="9" t="s">
        <v>178</v>
      </c>
      <c r="C237" s="7">
        <v>18</v>
      </c>
      <c r="D237" s="7">
        <v>0</v>
      </c>
    </row>
    <row r="238" spans="1:4" s="4" customFormat="1" x14ac:dyDescent="0.2">
      <c r="A238" s="103"/>
      <c r="B238" s="47"/>
      <c r="C238" s="60"/>
      <c r="D238" s="60"/>
    </row>
    <row r="239" spans="1:4" s="4" customFormat="1" x14ac:dyDescent="0.2">
      <c r="A239" s="109">
        <v>5272</v>
      </c>
      <c r="B239" s="29" t="s">
        <v>101</v>
      </c>
      <c r="C239" s="45">
        <f t="shared" ref="C239:D239" si="63">SUM(C240:C240)</f>
        <v>20</v>
      </c>
      <c r="D239" s="45">
        <f t="shared" si="63"/>
        <v>0</v>
      </c>
    </row>
    <row r="240" spans="1:4" s="4" customFormat="1" x14ac:dyDescent="0.2">
      <c r="A240" s="8"/>
      <c r="B240" s="9" t="s">
        <v>179</v>
      </c>
      <c r="C240" s="40">
        <v>20</v>
      </c>
      <c r="D240" s="40">
        <v>0</v>
      </c>
    </row>
    <row r="241" spans="1:4" s="4" customFormat="1" x14ac:dyDescent="0.2">
      <c r="A241" s="2"/>
      <c r="B241" s="72"/>
    </row>
    <row r="242" spans="1:4" s="17" customFormat="1" x14ac:dyDescent="0.2">
      <c r="A242" s="44">
        <v>5311</v>
      </c>
      <c r="B242" s="43" t="s">
        <v>9</v>
      </c>
      <c r="C242" s="45">
        <f t="shared" ref="C242" si="64">SUM(C243:C248)</f>
        <v>5410</v>
      </c>
      <c r="D242" s="45">
        <f>SUM(D243:D248)</f>
        <v>5088761.09</v>
      </c>
    </row>
    <row r="243" spans="1:4" s="4" customFormat="1" x14ac:dyDescent="0.2">
      <c r="A243" s="8"/>
      <c r="B243" s="9" t="s">
        <v>180</v>
      </c>
      <c r="C243" s="7">
        <v>3289</v>
      </c>
      <c r="D243" s="7">
        <v>3251400</v>
      </c>
    </row>
    <row r="244" spans="1:4" s="4" customFormat="1" x14ac:dyDescent="0.2">
      <c r="A244" s="8"/>
      <c r="B244" s="9" t="s">
        <v>181</v>
      </c>
      <c r="C244" s="7">
        <v>1118</v>
      </c>
      <c r="D244" s="7">
        <v>1104973</v>
      </c>
    </row>
    <row r="245" spans="1:4" s="4" customFormat="1" x14ac:dyDescent="0.2">
      <c r="A245" s="8"/>
      <c r="B245" s="9" t="s">
        <v>182</v>
      </c>
      <c r="C245" s="7">
        <v>66</v>
      </c>
      <c r="D245" s="110">
        <v>5062</v>
      </c>
    </row>
    <row r="246" spans="1:4" s="4" customFormat="1" x14ac:dyDescent="0.2">
      <c r="A246" s="8"/>
      <c r="B246" s="9" t="s">
        <v>183</v>
      </c>
      <c r="C246" s="7">
        <v>659</v>
      </c>
      <c r="D246" s="7">
        <v>559913.09</v>
      </c>
    </row>
    <row r="247" spans="1:4" s="4" customFormat="1" x14ac:dyDescent="0.2">
      <c r="A247" s="8"/>
      <c r="B247" s="9" t="s">
        <v>184</v>
      </c>
      <c r="C247" s="7">
        <v>158</v>
      </c>
      <c r="D247" s="7">
        <v>81013</v>
      </c>
    </row>
    <row r="248" spans="1:4" s="4" customFormat="1" x14ac:dyDescent="0.2">
      <c r="A248" s="8"/>
      <c r="B248" s="9" t="s">
        <v>89</v>
      </c>
      <c r="C248" s="7">
        <v>120</v>
      </c>
      <c r="D248" s="7">
        <v>86400</v>
      </c>
    </row>
    <row r="249" spans="1:4" s="4" customFormat="1" x14ac:dyDescent="0.2">
      <c r="A249" s="2"/>
      <c r="B249" s="72"/>
    </row>
    <row r="250" spans="1:4" s="17" customFormat="1" x14ac:dyDescent="0.2">
      <c r="A250" s="44">
        <v>5512</v>
      </c>
      <c r="B250" s="43" t="s">
        <v>10</v>
      </c>
      <c r="C250" s="59">
        <f t="shared" ref="C250" si="65">SUM(C251:C255)</f>
        <v>2032</v>
      </c>
      <c r="D250" s="59">
        <f t="shared" ref="D250" si="66">SUM(D251:D255)</f>
        <v>1828995.17</v>
      </c>
    </row>
    <row r="251" spans="1:4" s="4" customFormat="1" x14ac:dyDescent="0.2">
      <c r="A251" s="8"/>
      <c r="B251" s="9" t="s">
        <v>185</v>
      </c>
      <c r="C251" s="7">
        <v>605</v>
      </c>
      <c r="D251" s="7">
        <v>603082</v>
      </c>
    </row>
    <row r="252" spans="1:4" s="4" customFormat="1" x14ac:dyDescent="0.2">
      <c r="A252" s="8"/>
      <c r="B252" s="9" t="s">
        <v>181</v>
      </c>
      <c r="C252" s="7">
        <v>80</v>
      </c>
      <c r="D252" s="7">
        <v>55080</v>
      </c>
    </row>
    <row r="253" spans="1:4" s="4" customFormat="1" x14ac:dyDescent="0.2">
      <c r="A253" s="8"/>
      <c r="B253" s="9" t="s">
        <v>183</v>
      </c>
      <c r="C253" s="7">
        <v>896</v>
      </c>
      <c r="D253" s="7">
        <v>785448.17</v>
      </c>
    </row>
    <row r="254" spans="1:4" s="4" customFormat="1" x14ac:dyDescent="0.2">
      <c r="A254" s="8"/>
      <c r="B254" s="9" t="s">
        <v>252</v>
      </c>
      <c r="C254" s="7">
        <v>142</v>
      </c>
      <c r="D254" s="7">
        <v>140965</v>
      </c>
    </row>
    <row r="255" spans="1:4" s="4" customFormat="1" x14ac:dyDescent="0.2">
      <c r="A255" s="8"/>
      <c r="B255" s="9" t="s">
        <v>253</v>
      </c>
      <c r="C255" s="7">
        <v>309</v>
      </c>
      <c r="D255" s="7">
        <v>244420</v>
      </c>
    </row>
    <row r="256" spans="1:4" s="4" customFormat="1" x14ac:dyDescent="0.2">
      <c r="A256" s="2"/>
      <c r="B256" s="72"/>
    </row>
    <row r="257" spans="1:4" s="4" customFormat="1" x14ac:dyDescent="0.2">
      <c r="A257" s="44">
        <v>6112</v>
      </c>
      <c r="B257" s="43" t="s">
        <v>11</v>
      </c>
      <c r="C257" s="45">
        <f t="shared" ref="C257" si="67">SUM(C258:C260)</f>
        <v>3810</v>
      </c>
      <c r="D257" s="45">
        <f t="shared" ref="D257" si="68">SUM(D258:D260)</f>
        <v>3754798.37</v>
      </c>
    </row>
    <row r="258" spans="1:4" s="4" customFormat="1" x14ac:dyDescent="0.2">
      <c r="A258" s="46"/>
      <c r="B258" s="22" t="s">
        <v>186</v>
      </c>
      <c r="C258" s="7">
        <v>3200</v>
      </c>
      <c r="D258" s="7">
        <v>3151509</v>
      </c>
    </row>
    <row r="259" spans="1:4" s="4" customFormat="1" x14ac:dyDescent="0.2">
      <c r="A259" s="46"/>
      <c r="B259" s="22" t="s">
        <v>187</v>
      </c>
      <c r="C259" s="7">
        <v>530</v>
      </c>
      <c r="D259" s="7">
        <v>525237.37</v>
      </c>
    </row>
    <row r="260" spans="1:4" s="4" customFormat="1" x14ac:dyDescent="0.2">
      <c r="A260" s="46"/>
      <c r="B260" s="22" t="s">
        <v>188</v>
      </c>
      <c r="C260" s="7">
        <v>80</v>
      </c>
      <c r="D260" s="7">
        <v>78052</v>
      </c>
    </row>
    <row r="261" spans="1:4" s="4" customFormat="1" x14ac:dyDescent="0.2">
      <c r="A261" s="98"/>
      <c r="B261" s="30"/>
      <c r="C261" s="55"/>
      <c r="D261" s="55"/>
    </row>
    <row r="262" spans="1:4" s="4" customFormat="1" x14ac:dyDescent="0.2">
      <c r="A262" s="44">
        <v>6115</v>
      </c>
      <c r="B262" s="43" t="s">
        <v>353</v>
      </c>
      <c r="C262" s="45">
        <f t="shared" ref="C262:D262" si="69">SUM(C263)</f>
        <v>337</v>
      </c>
      <c r="D262" s="45">
        <f t="shared" si="69"/>
        <v>283972.8</v>
      </c>
    </row>
    <row r="263" spans="1:4" s="4" customFormat="1" x14ac:dyDescent="0.2">
      <c r="A263" s="46"/>
      <c r="B263" s="22" t="s">
        <v>354</v>
      </c>
      <c r="C263" s="7">
        <v>337</v>
      </c>
      <c r="D263" s="7">
        <v>283972.8</v>
      </c>
    </row>
    <row r="264" spans="1:4" s="4" customFormat="1" x14ac:dyDescent="0.2">
      <c r="A264" s="98"/>
      <c r="B264" s="30"/>
      <c r="C264" s="55"/>
      <c r="D264" s="55"/>
    </row>
    <row r="265" spans="1:4" s="4" customFormat="1" x14ac:dyDescent="0.2">
      <c r="A265" s="44">
        <v>6118</v>
      </c>
      <c r="B265" s="43" t="s">
        <v>254</v>
      </c>
      <c r="C265" s="45">
        <f t="shared" ref="C265:D265" si="70">SUM(C266)</f>
        <v>324</v>
      </c>
      <c r="D265" s="45">
        <f t="shared" si="70"/>
        <v>294634</v>
      </c>
    </row>
    <row r="266" spans="1:4" s="4" customFormat="1" x14ac:dyDescent="0.2">
      <c r="A266" s="46"/>
      <c r="B266" s="22" t="s">
        <v>254</v>
      </c>
      <c r="C266" s="7">
        <v>324</v>
      </c>
      <c r="D266" s="7">
        <v>294634</v>
      </c>
    </row>
    <row r="267" spans="1:4" s="4" customFormat="1" x14ac:dyDescent="0.2">
      <c r="A267" s="98"/>
      <c r="B267" s="30"/>
      <c r="C267" s="55"/>
      <c r="D267" s="55"/>
    </row>
    <row r="268" spans="1:4" s="17" customFormat="1" x14ac:dyDescent="0.2">
      <c r="A268" s="44">
        <v>6171</v>
      </c>
      <c r="B268" s="43" t="s">
        <v>109</v>
      </c>
      <c r="C268" s="45">
        <f t="shared" ref="C268" si="71">SUM(C269:C277)</f>
        <v>14942.5</v>
      </c>
      <c r="D268" s="45">
        <f t="shared" ref="D268" si="72">SUM(D269:D277)</f>
        <v>12356527.560000001</v>
      </c>
    </row>
    <row r="269" spans="1:4" ht="25.5" x14ac:dyDescent="0.2">
      <c r="A269" s="8"/>
      <c r="B269" s="9" t="s">
        <v>189</v>
      </c>
      <c r="C269" s="7">
        <v>1370.5</v>
      </c>
      <c r="D269" s="7">
        <v>1150637.47</v>
      </c>
    </row>
    <row r="270" spans="1:4" ht="25.5" x14ac:dyDescent="0.2">
      <c r="A270" s="8"/>
      <c r="B270" s="9" t="s">
        <v>190</v>
      </c>
      <c r="C270" s="7">
        <v>4139</v>
      </c>
      <c r="D270" s="7">
        <v>3837814.65</v>
      </c>
    </row>
    <row r="271" spans="1:4" x14ac:dyDescent="0.2">
      <c r="A271" s="8"/>
      <c r="B271" s="9" t="s">
        <v>191</v>
      </c>
      <c r="C271" s="7">
        <v>130</v>
      </c>
      <c r="D271" s="7">
        <v>97720</v>
      </c>
    </row>
    <row r="272" spans="1:4" x14ac:dyDescent="0.2">
      <c r="A272" s="8"/>
      <c r="B272" s="9" t="s">
        <v>331</v>
      </c>
      <c r="C272" s="7">
        <v>122</v>
      </c>
      <c r="D272" s="7">
        <v>121895</v>
      </c>
    </row>
    <row r="273" spans="1:4" x14ac:dyDescent="0.2">
      <c r="A273" s="8"/>
      <c r="B273" s="9" t="s">
        <v>192</v>
      </c>
      <c r="C273" s="7">
        <v>291</v>
      </c>
      <c r="D273" s="7">
        <v>209644</v>
      </c>
    </row>
    <row r="274" spans="1:4" ht="25.5" x14ac:dyDescent="0.2">
      <c r="A274" s="8"/>
      <c r="B274" s="9" t="s">
        <v>193</v>
      </c>
      <c r="C274" s="7">
        <v>170</v>
      </c>
      <c r="D274" s="7">
        <v>113488</v>
      </c>
    </row>
    <row r="275" spans="1:4" x14ac:dyDescent="0.2">
      <c r="A275" s="8"/>
      <c r="B275" s="9" t="s">
        <v>123</v>
      </c>
      <c r="C275" s="7">
        <v>8698</v>
      </c>
      <c r="D275" s="7">
        <v>6816964.4400000004</v>
      </c>
    </row>
    <row r="276" spans="1:4" x14ac:dyDescent="0.2">
      <c r="A276" s="8"/>
      <c r="B276" s="9" t="s">
        <v>92</v>
      </c>
      <c r="C276" s="7">
        <v>2</v>
      </c>
      <c r="D276" s="7">
        <v>1815</v>
      </c>
    </row>
    <row r="277" spans="1:4" x14ac:dyDescent="0.2">
      <c r="A277" s="8"/>
      <c r="B277" s="9" t="s">
        <v>194</v>
      </c>
      <c r="C277" s="7">
        <v>20</v>
      </c>
      <c r="D277" s="7">
        <v>6549</v>
      </c>
    </row>
    <row r="279" spans="1:4" x14ac:dyDescent="0.2">
      <c r="A279" s="44">
        <v>6171</v>
      </c>
      <c r="B279" s="43" t="s">
        <v>3</v>
      </c>
      <c r="C279" s="45">
        <f t="shared" ref="C279" si="73">SUM(C280:C285)</f>
        <v>29108.5</v>
      </c>
      <c r="D279" s="45">
        <f>SUM(D280:D285)</f>
        <v>28330208.23</v>
      </c>
    </row>
    <row r="280" spans="1:4" x14ac:dyDescent="0.2">
      <c r="A280" s="8"/>
      <c r="B280" s="9" t="s">
        <v>180</v>
      </c>
      <c r="C280" s="7">
        <v>20315</v>
      </c>
      <c r="D280" s="7">
        <v>20072798</v>
      </c>
    </row>
    <row r="281" spans="1:4" x14ac:dyDescent="0.2">
      <c r="A281" s="8"/>
      <c r="B281" s="9" t="s">
        <v>181</v>
      </c>
      <c r="C281" s="7">
        <v>6941.5</v>
      </c>
      <c r="D281" s="7">
        <v>6845007</v>
      </c>
    </row>
    <row r="282" spans="1:4" x14ac:dyDescent="0.2">
      <c r="A282" s="8"/>
      <c r="B282" s="9" t="s">
        <v>182</v>
      </c>
      <c r="C282" s="7">
        <v>408</v>
      </c>
      <c r="D282" s="7">
        <v>81220</v>
      </c>
    </row>
    <row r="283" spans="1:4" x14ac:dyDescent="0.2">
      <c r="A283" s="8"/>
      <c r="B283" s="9" t="s">
        <v>195</v>
      </c>
      <c r="C283" s="7">
        <v>110</v>
      </c>
      <c r="D283" s="7">
        <v>100477</v>
      </c>
    </row>
    <row r="284" spans="1:4" x14ac:dyDescent="0.2">
      <c r="A284" s="8"/>
      <c r="B284" s="9" t="s">
        <v>196</v>
      </c>
      <c r="C284" s="7">
        <v>521</v>
      </c>
      <c r="D284" s="7">
        <v>464429.2</v>
      </c>
    </row>
    <row r="285" spans="1:4" x14ac:dyDescent="0.2">
      <c r="A285" s="8"/>
      <c r="B285" s="9" t="s">
        <v>197</v>
      </c>
      <c r="C285" s="7">
        <v>813</v>
      </c>
      <c r="D285" s="7">
        <v>766277.03</v>
      </c>
    </row>
    <row r="286" spans="1:4" x14ac:dyDescent="0.2">
      <c r="C286" s="55"/>
      <c r="D286" s="55"/>
    </row>
    <row r="287" spans="1:4" x14ac:dyDescent="0.2">
      <c r="A287" s="44">
        <v>6171</v>
      </c>
      <c r="B287" s="43" t="s">
        <v>347</v>
      </c>
      <c r="C287" s="50">
        <f t="shared" ref="C287:D287" si="74">SUM(C288)</f>
        <v>473.5</v>
      </c>
      <c r="D287" s="50">
        <f t="shared" si="74"/>
        <v>473500</v>
      </c>
    </row>
    <row r="288" spans="1:4" ht="25.5" x14ac:dyDescent="0.2">
      <c r="A288" s="10"/>
      <c r="B288" s="9" t="s">
        <v>340</v>
      </c>
      <c r="C288" s="7">
        <v>473.5</v>
      </c>
      <c r="D288" s="7">
        <v>473500</v>
      </c>
    </row>
    <row r="289" spans="1:4" x14ac:dyDescent="0.2">
      <c r="C289" s="55"/>
      <c r="D289" s="55"/>
    </row>
    <row r="290" spans="1:4" x14ac:dyDescent="0.2">
      <c r="A290" s="44">
        <v>6171</v>
      </c>
      <c r="B290" s="43" t="s">
        <v>2</v>
      </c>
      <c r="C290" s="50">
        <f t="shared" ref="C290" si="75">SUM(C291:C293)</f>
        <v>6278.5</v>
      </c>
      <c r="D290" s="50">
        <f t="shared" ref="D290" si="76">SUM(D291:D293)</f>
        <v>6158210.4500000002</v>
      </c>
    </row>
    <row r="291" spans="1:4" x14ac:dyDescent="0.2">
      <c r="A291" s="111"/>
      <c r="B291" s="49" t="s">
        <v>198</v>
      </c>
      <c r="C291" s="61">
        <v>200</v>
      </c>
      <c r="D291" s="61">
        <v>145840</v>
      </c>
    </row>
    <row r="292" spans="1:4" x14ac:dyDescent="0.2">
      <c r="A292" s="111"/>
      <c r="B292" s="49" t="s">
        <v>287</v>
      </c>
      <c r="C292" s="61">
        <v>2873</v>
      </c>
      <c r="D292" s="61">
        <v>2807104.93</v>
      </c>
    </row>
    <row r="293" spans="1:4" x14ac:dyDescent="0.2">
      <c r="A293" s="10"/>
      <c r="B293" s="9" t="s">
        <v>260</v>
      </c>
      <c r="C293" s="7">
        <v>3205.5</v>
      </c>
      <c r="D293" s="7">
        <v>3205265.52</v>
      </c>
    </row>
    <row r="294" spans="1:4" x14ac:dyDescent="0.2">
      <c r="A294" s="48"/>
      <c r="B294" s="47"/>
      <c r="C294" s="62"/>
      <c r="D294" s="62"/>
    </row>
    <row r="295" spans="1:4" x14ac:dyDescent="0.2">
      <c r="A295" s="44">
        <v>6171</v>
      </c>
      <c r="B295" s="43" t="s">
        <v>96</v>
      </c>
      <c r="C295" s="45">
        <f t="shared" ref="C295" si="77">SUM(C296:C299)</f>
        <v>950</v>
      </c>
      <c r="D295" s="45">
        <f t="shared" ref="D295" si="78">SUM(D296:D299)</f>
        <v>706617.94</v>
      </c>
    </row>
    <row r="296" spans="1:4" x14ac:dyDescent="0.2">
      <c r="A296" s="10"/>
      <c r="B296" s="9" t="s">
        <v>199</v>
      </c>
      <c r="C296" s="7">
        <v>50</v>
      </c>
      <c r="D296" s="7">
        <v>37464</v>
      </c>
    </row>
    <row r="297" spans="1:4" x14ac:dyDescent="0.2">
      <c r="A297" s="10"/>
      <c r="B297" s="9" t="s">
        <v>200</v>
      </c>
      <c r="C297" s="7">
        <v>550</v>
      </c>
      <c r="D297" s="7">
        <v>474068.1</v>
      </c>
    </row>
    <row r="298" spans="1:4" x14ac:dyDescent="0.2">
      <c r="A298" s="10"/>
      <c r="B298" s="9" t="s">
        <v>201</v>
      </c>
      <c r="C298" s="7">
        <v>200</v>
      </c>
      <c r="D298" s="7">
        <v>84970.74</v>
      </c>
    </row>
    <row r="299" spans="1:4" x14ac:dyDescent="0.2">
      <c r="A299" s="10"/>
      <c r="B299" s="9" t="s">
        <v>202</v>
      </c>
      <c r="C299" s="7">
        <v>150</v>
      </c>
      <c r="D299" s="7">
        <v>110115.1</v>
      </c>
    </row>
    <row r="301" spans="1:4" s="3" customFormat="1" x14ac:dyDescent="0.2">
      <c r="A301" s="44">
        <v>6171</v>
      </c>
      <c r="B301" s="43" t="s">
        <v>12</v>
      </c>
      <c r="C301" s="45">
        <f t="shared" ref="C301" si="79">SUM(C302:C304)</f>
        <v>102</v>
      </c>
      <c r="D301" s="45">
        <f t="shared" ref="D301" si="80">SUM(D302:D304)</f>
        <v>79451</v>
      </c>
    </row>
    <row r="302" spans="1:4" x14ac:dyDescent="0.2">
      <c r="A302" s="8"/>
      <c r="B302" s="9" t="s">
        <v>203</v>
      </c>
      <c r="C302" s="7">
        <v>15</v>
      </c>
      <c r="D302" s="7">
        <v>11565</v>
      </c>
    </row>
    <row r="303" spans="1:4" x14ac:dyDescent="0.2">
      <c r="A303" s="8"/>
      <c r="B303" s="9" t="s">
        <v>204</v>
      </c>
      <c r="C303" s="7">
        <v>15</v>
      </c>
      <c r="D303" s="7">
        <v>3500</v>
      </c>
    </row>
    <row r="304" spans="1:4" x14ac:dyDescent="0.2">
      <c r="A304" s="8"/>
      <c r="B304" s="9" t="s">
        <v>205</v>
      </c>
      <c r="C304" s="7">
        <v>72</v>
      </c>
      <c r="D304" s="7">
        <v>64386</v>
      </c>
    </row>
    <row r="306" spans="1:5" x14ac:dyDescent="0.2">
      <c r="A306" s="44">
        <v>6171</v>
      </c>
      <c r="B306" s="43" t="s">
        <v>26</v>
      </c>
      <c r="C306" s="45">
        <f t="shared" ref="C306" si="81">SUM(C307:C309)</f>
        <v>617</v>
      </c>
      <c r="D306" s="45">
        <f t="shared" ref="D306" si="82">SUM(D307:D309)</f>
        <v>385222.64</v>
      </c>
    </row>
    <row r="307" spans="1:5" x14ac:dyDescent="0.2">
      <c r="A307" s="8"/>
      <c r="B307" s="9" t="s">
        <v>25</v>
      </c>
      <c r="C307" s="7">
        <v>242.5</v>
      </c>
      <c r="D307" s="7">
        <v>136815</v>
      </c>
    </row>
    <row r="308" spans="1:5" x14ac:dyDescent="0.2">
      <c r="A308" s="8"/>
      <c r="B308" s="9" t="s">
        <v>100</v>
      </c>
      <c r="C308" s="7">
        <v>315.5</v>
      </c>
      <c r="D308" s="7">
        <v>235414.66</v>
      </c>
    </row>
    <row r="309" spans="1:5" x14ac:dyDescent="0.2">
      <c r="A309" s="8"/>
      <c r="B309" s="9" t="s">
        <v>116</v>
      </c>
      <c r="C309" s="7">
        <v>59</v>
      </c>
      <c r="D309" s="7">
        <v>12992.98</v>
      </c>
    </row>
    <row r="311" spans="1:5" x14ac:dyDescent="0.2">
      <c r="A311" s="44">
        <v>6171</v>
      </c>
      <c r="B311" s="43" t="s">
        <v>68</v>
      </c>
      <c r="C311" s="45">
        <f t="shared" ref="C311" si="83">SUM(C312:C313)</f>
        <v>100</v>
      </c>
      <c r="D311" s="45">
        <f t="shared" ref="D311" si="84">SUM(D312:D313)</f>
        <v>28340</v>
      </c>
      <c r="E311" s="55"/>
    </row>
    <row r="312" spans="1:5" x14ac:dyDescent="0.2">
      <c r="A312" s="8"/>
      <c r="B312" s="9" t="s">
        <v>206</v>
      </c>
      <c r="C312" s="7">
        <v>50</v>
      </c>
      <c r="D312" s="7">
        <v>28340</v>
      </c>
    </row>
    <row r="313" spans="1:5" x14ac:dyDescent="0.2">
      <c r="A313" s="8"/>
      <c r="B313" s="9" t="s">
        <v>207</v>
      </c>
      <c r="C313" s="7">
        <v>50</v>
      </c>
      <c r="D313" s="7">
        <v>0</v>
      </c>
    </row>
    <row r="315" spans="1:5" x14ac:dyDescent="0.2">
      <c r="A315" s="44">
        <v>6310</v>
      </c>
      <c r="B315" s="43" t="s">
        <v>47</v>
      </c>
      <c r="C315" s="45">
        <f t="shared" ref="C315" si="85">SUM(C316:C320)</f>
        <v>214</v>
      </c>
      <c r="D315" s="45">
        <f t="shared" ref="D315" si="86">SUM(D316:D320)</f>
        <v>248080.27000000002</v>
      </c>
    </row>
    <row r="316" spans="1:5" x14ac:dyDescent="0.2">
      <c r="A316" s="10"/>
      <c r="B316" s="9" t="s">
        <v>208</v>
      </c>
      <c r="C316" s="7">
        <v>80</v>
      </c>
      <c r="D316" s="7">
        <v>107734.07</v>
      </c>
    </row>
    <row r="317" spans="1:5" x14ac:dyDescent="0.2">
      <c r="A317" s="10"/>
      <c r="B317" s="9" t="s">
        <v>209</v>
      </c>
      <c r="C317" s="7">
        <v>80</v>
      </c>
      <c r="D317" s="7">
        <v>93582.1</v>
      </c>
    </row>
    <row r="318" spans="1:5" x14ac:dyDescent="0.2">
      <c r="A318" s="10"/>
      <c r="B318" s="9" t="s">
        <v>210</v>
      </c>
      <c r="C318" s="7">
        <v>50</v>
      </c>
      <c r="D318" s="7">
        <v>43795.1</v>
      </c>
    </row>
    <row r="319" spans="1:5" x14ac:dyDescent="0.2">
      <c r="A319" s="10"/>
      <c r="B319" s="9" t="s">
        <v>211</v>
      </c>
      <c r="C319" s="7">
        <v>3</v>
      </c>
      <c r="D319" s="7">
        <v>2969</v>
      </c>
    </row>
    <row r="320" spans="1:5" x14ac:dyDescent="0.2">
      <c r="A320" s="10"/>
      <c r="B320" s="9" t="s">
        <v>212</v>
      </c>
      <c r="C320" s="7">
        <v>1</v>
      </c>
      <c r="D320" s="7">
        <v>0</v>
      </c>
    </row>
    <row r="321" spans="1:4" x14ac:dyDescent="0.2">
      <c r="A321" s="3"/>
      <c r="B321" s="106"/>
    </row>
    <row r="322" spans="1:4" x14ac:dyDescent="0.2">
      <c r="A322" s="44">
        <v>6320</v>
      </c>
      <c r="B322" s="43" t="s">
        <v>80</v>
      </c>
      <c r="C322" s="59">
        <v>735</v>
      </c>
      <c r="D322" s="59">
        <v>714882</v>
      </c>
    </row>
    <row r="323" spans="1:4" x14ac:dyDescent="0.2">
      <c r="A323" s="3"/>
      <c r="B323" s="106"/>
    </row>
    <row r="324" spans="1:4" x14ac:dyDescent="0.2">
      <c r="A324" s="44">
        <v>6399</v>
      </c>
      <c r="B324" s="43" t="s">
        <v>44</v>
      </c>
      <c r="C324" s="45">
        <f t="shared" ref="C324" si="87">SUM(C325:C326)</f>
        <v>1571</v>
      </c>
      <c r="D324" s="45">
        <f t="shared" ref="D324" si="88">SUM(D325:D326)</f>
        <v>709252</v>
      </c>
    </row>
    <row r="325" spans="1:4" x14ac:dyDescent="0.2">
      <c r="A325" s="10"/>
      <c r="B325" s="9" t="s">
        <v>213</v>
      </c>
      <c r="C325" s="7">
        <v>1000</v>
      </c>
      <c r="D325" s="7">
        <v>138112</v>
      </c>
    </row>
    <row r="326" spans="1:4" x14ac:dyDescent="0.2">
      <c r="A326" s="10"/>
      <c r="B326" s="9" t="s">
        <v>334</v>
      </c>
      <c r="C326" s="7">
        <v>571</v>
      </c>
      <c r="D326" s="7">
        <v>571140</v>
      </c>
    </row>
    <row r="327" spans="1:4" x14ac:dyDescent="0.2">
      <c r="A327" s="3"/>
      <c r="B327" s="106"/>
    </row>
    <row r="328" spans="1:4" x14ac:dyDescent="0.2">
      <c r="A328" s="44">
        <v>6402</v>
      </c>
      <c r="B328" s="43" t="s">
        <v>256</v>
      </c>
      <c r="C328" s="45">
        <f t="shared" ref="C328" si="89">SUM(C329:C330)</f>
        <v>66</v>
      </c>
      <c r="D328" s="45">
        <f t="shared" ref="D328" si="90">SUM(D329:D330)</f>
        <v>65666.600000000006</v>
      </c>
    </row>
    <row r="329" spans="1:4" x14ac:dyDescent="0.2">
      <c r="A329" s="10"/>
      <c r="B329" s="9" t="s">
        <v>257</v>
      </c>
      <c r="C329" s="7">
        <v>40.5</v>
      </c>
      <c r="D329" s="7">
        <v>40179</v>
      </c>
    </row>
    <row r="330" spans="1:4" x14ac:dyDescent="0.2">
      <c r="A330" s="10"/>
      <c r="B330" s="9" t="s">
        <v>258</v>
      </c>
      <c r="C330" s="7">
        <v>25.5</v>
      </c>
      <c r="D330" s="52">
        <v>25487.599999999999</v>
      </c>
    </row>
    <row r="331" spans="1:4" x14ac:dyDescent="0.2">
      <c r="A331" s="48"/>
      <c r="B331" s="47"/>
      <c r="C331" s="55"/>
      <c r="D331" s="78"/>
    </row>
    <row r="332" spans="1:4" s="4" customFormat="1" x14ac:dyDescent="0.2">
      <c r="A332" s="109"/>
      <c r="B332" s="29" t="s">
        <v>214</v>
      </c>
      <c r="C332" s="59">
        <v>2311</v>
      </c>
      <c r="D332" s="59">
        <v>0</v>
      </c>
    </row>
    <row r="333" spans="1:4" s="4" customFormat="1" x14ac:dyDescent="0.2">
      <c r="A333" s="2"/>
      <c r="B333" s="72"/>
    </row>
    <row r="334" spans="1:4" x14ac:dyDescent="0.2">
      <c r="A334" s="5" t="s">
        <v>82</v>
      </c>
      <c r="B334" s="112"/>
      <c r="C334" s="63">
        <f>SUM(C332+C324+C322+C315+C311+C306+C301+C295+C290+C279+C268+C257+C250+C242+C239+C236+C232+C201+C189+C175+C164+C158+C155+C152+C147+C139+C133+C127+C123+C121+C119+C115+C109+C102+C93+C89+C81+C78+C66+C55+C50+C35+C21+C15+C10+C6+C43+C40+C172+C328+C265+C112+C229+C226+C223+C219+C215+C211+C206+C198+C195+C287+C262)</f>
        <v>267001</v>
      </c>
      <c r="D334" s="63">
        <f>SUM(D332+D324+D322+D315+D311+D306+D301+D295+D290+D279+D268+D257+D250+D242+D239+D236+D232+D201+D189+D175+D164+D158+D155+D152+D147+D139+D133+D127+D123+D121+D119+D115+D109+D102+D93+D89+D81+D78+D66+D55+D50+D35+D21+D15+D10+D6+D43+D40+D172+D328+D265+D112+D229+D226+D223+D219+D215+D211+D206+D198+D195+D287+D262)</f>
        <v>218389377.01000005</v>
      </c>
    </row>
    <row r="335" spans="1:4" x14ac:dyDescent="0.2">
      <c r="A335" s="3"/>
      <c r="C335" s="64" t="s">
        <v>86</v>
      </c>
      <c r="D335" s="64" t="s">
        <v>86</v>
      </c>
    </row>
    <row r="336" spans="1:4" x14ac:dyDescent="0.2">
      <c r="A336" s="3"/>
      <c r="C336" s="64">
        <v>267001</v>
      </c>
      <c r="D336" s="64">
        <v>218389377.00999999</v>
      </c>
    </row>
    <row r="337" spans="1:4" x14ac:dyDescent="0.2">
      <c r="A337" s="3"/>
      <c r="C337" s="64"/>
      <c r="D337" s="64"/>
    </row>
    <row r="338" spans="1:4" x14ac:dyDescent="0.2">
      <c r="A338" s="3"/>
      <c r="C338" s="20"/>
      <c r="D338" s="20"/>
    </row>
    <row r="342" spans="1:4" x14ac:dyDescent="0.2">
      <c r="A342" s="3"/>
    </row>
    <row r="344" spans="1:4" x14ac:dyDescent="0.2">
      <c r="A344" s="3"/>
      <c r="B344" s="106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scale="80" fitToWidth="0" fitToHeight="8" orientation="portrait" r:id="rId1"/>
  <headerFooter alignWithMargins="0"/>
  <rowBreaks count="5" manualBreakCount="5">
    <brk id="64" max="3" man="1"/>
    <brk id="125" max="3" man="1"/>
    <brk id="193" max="3" man="1"/>
    <brk id="255" max="3" man="1"/>
    <brk id="309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15"/>
  <sheetViews>
    <sheetView zoomScaleNormal="100" workbookViewId="0">
      <selection activeCell="B22" sqref="B22"/>
    </sheetView>
  </sheetViews>
  <sheetFormatPr defaultColWidth="9.140625" defaultRowHeight="12.75" x14ac:dyDescent="0.2"/>
  <cols>
    <col min="1" max="1" width="8.140625" style="2" customWidth="1"/>
    <col min="2" max="2" width="58.5703125" style="2" customWidth="1"/>
    <col min="3" max="3" width="18.85546875" style="2" customWidth="1"/>
    <col min="4" max="4" width="19.28515625" style="2" customWidth="1"/>
    <col min="5" max="16384" width="9.140625" style="2"/>
  </cols>
  <sheetData>
    <row r="1" spans="1:4" ht="18.75" x14ac:dyDescent="0.3">
      <c r="A1" s="1" t="s">
        <v>231</v>
      </c>
    </row>
    <row r="2" spans="1:4" ht="15" customHeight="1" x14ac:dyDescent="0.2">
      <c r="C2" s="32"/>
      <c r="D2" s="32"/>
    </row>
    <row r="3" spans="1:4" x14ac:dyDescent="0.2">
      <c r="A3" s="4"/>
      <c r="B3" s="4"/>
      <c r="C3" s="34" t="s">
        <v>1</v>
      </c>
      <c r="D3" s="37" t="s">
        <v>246</v>
      </c>
    </row>
    <row r="4" spans="1:4" ht="41.25" customHeight="1" x14ac:dyDescent="0.2">
      <c r="A4" s="33" t="s">
        <v>39</v>
      </c>
      <c r="B4" s="33" t="s">
        <v>40</v>
      </c>
      <c r="C4" s="21" t="s">
        <v>366</v>
      </c>
      <c r="D4" s="31" t="s">
        <v>365</v>
      </c>
    </row>
    <row r="5" spans="1:4" x14ac:dyDescent="0.2">
      <c r="A5" s="4"/>
      <c r="B5" s="4"/>
    </row>
    <row r="6" spans="1:4" x14ac:dyDescent="0.2">
      <c r="A6" s="3" t="s">
        <v>90</v>
      </c>
    </row>
    <row r="7" spans="1:4" x14ac:dyDescent="0.2">
      <c r="B7" s="72"/>
    </row>
    <row r="8" spans="1:4" x14ac:dyDescent="0.2">
      <c r="A8" s="118">
        <v>8115</v>
      </c>
      <c r="B8" s="119" t="s">
        <v>23</v>
      </c>
      <c r="C8" s="116">
        <v>70768</v>
      </c>
      <c r="D8" s="40">
        <v>8097524.4800000004</v>
      </c>
    </row>
    <row r="9" spans="1:4" x14ac:dyDescent="0.2">
      <c r="A9" s="118">
        <v>8117</v>
      </c>
      <c r="B9" s="119" t="s">
        <v>367</v>
      </c>
      <c r="C9" s="117"/>
      <c r="D9" s="40">
        <v>25005000</v>
      </c>
    </row>
    <row r="10" spans="1:4" x14ac:dyDescent="0.2">
      <c r="A10" s="118">
        <v>8123</v>
      </c>
      <c r="B10" s="120" t="s">
        <v>107</v>
      </c>
      <c r="C10" s="113">
        <v>22678</v>
      </c>
      <c r="D10" s="7">
        <v>4627541.1100000003</v>
      </c>
    </row>
    <row r="11" spans="1:4" x14ac:dyDescent="0.2">
      <c r="A11" s="121">
        <v>8124</v>
      </c>
      <c r="B11" s="122" t="s">
        <v>67</v>
      </c>
      <c r="C11" s="7">
        <v>-715</v>
      </c>
      <c r="D11" s="7">
        <v>-714360</v>
      </c>
    </row>
    <row r="12" spans="1:4" x14ac:dyDescent="0.2">
      <c r="A12" s="121">
        <v>8124</v>
      </c>
      <c r="B12" s="122" t="s">
        <v>65</v>
      </c>
      <c r="C12" s="7">
        <v>-1980</v>
      </c>
      <c r="D12" s="7">
        <v>-2142478</v>
      </c>
    </row>
    <row r="13" spans="1:4" ht="12.75" customHeight="1" x14ac:dyDescent="0.2">
      <c r="A13" s="121">
        <v>8901</v>
      </c>
      <c r="B13" s="120" t="s">
        <v>259</v>
      </c>
      <c r="C13" s="8"/>
      <c r="D13" s="7">
        <v>94884.66</v>
      </c>
    </row>
    <row r="14" spans="1:4" x14ac:dyDescent="0.2">
      <c r="A14" s="48"/>
      <c r="B14" s="47"/>
    </row>
    <row r="15" spans="1:4" x14ac:dyDescent="0.2">
      <c r="A15" s="5" t="s">
        <v>22</v>
      </c>
      <c r="B15" s="6"/>
      <c r="C15" s="11">
        <f t="shared" ref="C15" si="0">SUM(C8:C13)</f>
        <v>90751</v>
      </c>
      <c r="D15" s="11">
        <f>SUM(D8:D13)</f>
        <v>34968112.25</v>
      </c>
    </row>
  </sheetData>
  <mergeCells count="1">
    <mergeCell ref="C8:C9"/>
  </mergeCells>
  <phoneticPr fontId="25" type="noConversion"/>
  <pageMargins left="0.7" right="0.7" top="0.78740157499999996" bottom="0.78740157499999996" header="0.3" footer="0.3"/>
  <pageSetup paperSize="9"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89BDFEC61A89B45A18115E522EBF2AD" ma:contentTypeVersion="0" ma:contentTypeDescription="Vytvoří nový dokument" ma:contentTypeScope="" ma:versionID="af7db17f9b7d10401714fb23a48e5cd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5030a4fb49af6ac1945304746faa32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3B401A-733A-4313-8DD9-B867F8600D6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EFCB7E6-9408-4FD4-BEF1-58CE1F78E12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13C8AF71-D7E3-4029-9EB7-28A764F6C6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příjmy 2018</vt:lpstr>
      <vt:lpstr>výdaje 2018</vt:lpstr>
      <vt:lpstr>financování</vt:lpstr>
      <vt:lpstr>'příjmy 2018'!Oblast_tisku</vt:lpstr>
      <vt:lpstr>'výdaje 2018'!Oblast_tisku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</dc:creator>
  <cp:lastModifiedBy>Kamila Nenutilová</cp:lastModifiedBy>
  <cp:revision>0</cp:revision>
  <cp:lastPrinted>2019-02-19T12:03:00Z</cp:lastPrinted>
  <dcterms:created xsi:type="dcterms:W3CDTF">1601-01-01T00:00:00Z</dcterms:created>
  <dcterms:modified xsi:type="dcterms:W3CDTF">2019-04-08T12:04:30Z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0x010100A89BDFEC61A89B45A18115E522EBF2AD</vt:lpwstr>
  </property>
</Properties>
</file>