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0\Rozpočet 2020\RO č. 5\ZM 21.10.2020\"/>
    </mc:Choice>
  </mc:AlternateContent>
  <xr:revisionPtr revIDLastSave="0" documentId="13_ncr:1_{1F39B60D-1002-494A-B5DB-18DD461ED1E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ozpUpr_SU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13" i="2" l="1"/>
  <c r="L513" i="2"/>
  <c r="M110" i="2"/>
  <c r="L110" i="2"/>
  <c r="M107" i="2"/>
  <c r="L107" i="2"/>
  <c r="M81" i="2"/>
  <c r="L81" i="2"/>
  <c r="M75" i="2"/>
  <c r="L75" i="2"/>
  <c r="M24" i="2"/>
  <c r="L24" i="2"/>
  <c r="H419" i="2" l="1"/>
  <c r="I419" i="2"/>
  <c r="J419" i="2"/>
  <c r="K419" i="2"/>
  <c r="G419" i="2"/>
  <c r="M348" i="2"/>
  <c r="M349" i="2"/>
  <c r="L349" i="2"/>
  <c r="K349" i="2"/>
  <c r="J349" i="2"/>
  <c r="I349" i="2"/>
  <c r="H349" i="2"/>
  <c r="G349" i="2"/>
  <c r="M162" i="2"/>
  <c r="M163" i="2"/>
  <c r="M164" i="2"/>
  <c r="M165" i="2"/>
  <c r="M166" i="2"/>
  <c r="M161" i="2"/>
  <c r="M90" i="2"/>
  <c r="M97" i="2"/>
  <c r="H158" i="2" l="1"/>
  <c r="I158" i="2"/>
  <c r="J158" i="2"/>
  <c r="K158" i="2"/>
  <c r="L158" i="2"/>
  <c r="G158" i="2"/>
  <c r="M156" i="2"/>
  <c r="M157" i="2"/>
  <c r="M155" i="2"/>
  <c r="M91" i="2"/>
  <c r="M416" i="2"/>
  <c r="K528" i="2"/>
  <c r="H526" i="2"/>
  <c r="H528" i="2" s="1"/>
  <c r="K526" i="2"/>
  <c r="L526" i="2"/>
  <c r="L528" i="2" s="1"/>
  <c r="H524" i="2"/>
  <c r="I524" i="2"/>
  <c r="I526" i="2" s="1"/>
  <c r="I528" i="2" s="1"/>
  <c r="J524" i="2"/>
  <c r="J526" i="2" s="1"/>
  <c r="J528" i="2" s="1"/>
  <c r="K524" i="2"/>
  <c r="L524" i="2"/>
  <c r="M524" i="2"/>
  <c r="M526" i="2" s="1"/>
  <c r="M528" i="2" s="1"/>
  <c r="G524" i="2"/>
  <c r="G526" i="2" s="1"/>
  <c r="G528" i="2" s="1"/>
  <c r="M158" i="2" l="1"/>
  <c r="M511" i="2"/>
  <c r="H511" i="2"/>
  <c r="I511" i="2"/>
  <c r="J511" i="2"/>
  <c r="K511" i="2"/>
  <c r="L511" i="2"/>
  <c r="G511" i="2"/>
  <c r="H507" i="2"/>
  <c r="I507" i="2"/>
  <c r="J507" i="2"/>
  <c r="K507" i="2"/>
  <c r="L507" i="2"/>
  <c r="M507" i="2"/>
  <c r="G507" i="2"/>
  <c r="H503" i="2"/>
  <c r="I503" i="2"/>
  <c r="J503" i="2"/>
  <c r="K503" i="2"/>
  <c r="L503" i="2"/>
  <c r="M503" i="2"/>
  <c r="G503" i="2"/>
  <c r="H498" i="2"/>
  <c r="I498" i="2"/>
  <c r="J498" i="2"/>
  <c r="K498" i="2"/>
  <c r="L498" i="2"/>
  <c r="M498" i="2"/>
  <c r="G498" i="2"/>
  <c r="H494" i="2"/>
  <c r="I494" i="2"/>
  <c r="J494" i="2"/>
  <c r="K494" i="2"/>
  <c r="L494" i="2"/>
  <c r="M494" i="2"/>
  <c r="G494" i="2"/>
  <c r="H488" i="2"/>
  <c r="I488" i="2"/>
  <c r="J488" i="2"/>
  <c r="K488" i="2"/>
  <c r="L488" i="2"/>
  <c r="M488" i="2"/>
  <c r="G488" i="2"/>
  <c r="H484" i="2"/>
  <c r="I484" i="2"/>
  <c r="J484" i="2"/>
  <c r="K484" i="2"/>
  <c r="L484" i="2"/>
  <c r="M484" i="2"/>
  <c r="G484" i="2"/>
  <c r="H480" i="2"/>
  <c r="I480" i="2"/>
  <c r="J480" i="2"/>
  <c r="K480" i="2"/>
  <c r="L480" i="2"/>
  <c r="M480" i="2"/>
  <c r="G480" i="2"/>
  <c r="H476" i="2"/>
  <c r="I476" i="2"/>
  <c r="J476" i="2"/>
  <c r="K476" i="2"/>
  <c r="L476" i="2"/>
  <c r="M476" i="2"/>
  <c r="G476" i="2"/>
  <c r="H472" i="2"/>
  <c r="I472" i="2"/>
  <c r="J472" i="2"/>
  <c r="K472" i="2"/>
  <c r="L472" i="2"/>
  <c r="M472" i="2"/>
  <c r="G472" i="2"/>
  <c r="H464" i="2"/>
  <c r="I464" i="2"/>
  <c r="J464" i="2"/>
  <c r="K464" i="2"/>
  <c r="L464" i="2"/>
  <c r="M464" i="2"/>
  <c r="G464" i="2"/>
  <c r="H456" i="2"/>
  <c r="I456" i="2"/>
  <c r="J456" i="2"/>
  <c r="K456" i="2"/>
  <c r="L456" i="2"/>
  <c r="M456" i="2"/>
  <c r="G456" i="2"/>
  <c r="H452" i="2"/>
  <c r="I452" i="2"/>
  <c r="J452" i="2"/>
  <c r="K452" i="2"/>
  <c r="L452" i="2"/>
  <c r="M452" i="2"/>
  <c r="G452" i="2"/>
  <c r="H448" i="2"/>
  <c r="I448" i="2"/>
  <c r="J448" i="2"/>
  <c r="K448" i="2"/>
  <c r="L448" i="2"/>
  <c r="M448" i="2"/>
  <c r="G448" i="2"/>
  <c r="H442" i="2"/>
  <c r="I442" i="2"/>
  <c r="J442" i="2"/>
  <c r="K442" i="2"/>
  <c r="L442" i="2"/>
  <c r="M442" i="2"/>
  <c r="G442" i="2"/>
  <c r="H437" i="2"/>
  <c r="I437" i="2"/>
  <c r="J437" i="2"/>
  <c r="K437" i="2"/>
  <c r="L437" i="2"/>
  <c r="M437" i="2"/>
  <c r="G437" i="2"/>
  <c r="H427" i="2"/>
  <c r="I427" i="2"/>
  <c r="J427" i="2"/>
  <c r="K427" i="2"/>
  <c r="L427" i="2"/>
  <c r="M427" i="2"/>
  <c r="G427" i="2"/>
  <c r="H413" i="2"/>
  <c r="I413" i="2"/>
  <c r="J413" i="2"/>
  <c r="K413" i="2"/>
  <c r="L413" i="2"/>
  <c r="M413" i="2"/>
  <c r="G413" i="2"/>
  <c r="H417" i="2"/>
  <c r="I417" i="2"/>
  <c r="J417" i="2"/>
  <c r="K417" i="2"/>
  <c r="L417" i="2"/>
  <c r="M417" i="2"/>
  <c r="M419" i="2" s="1"/>
  <c r="G417" i="2"/>
  <c r="H409" i="2"/>
  <c r="I409" i="2"/>
  <c r="J409" i="2"/>
  <c r="K409" i="2"/>
  <c r="L409" i="2"/>
  <c r="M409" i="2"/>
  <c r="G409" i="2"/>
  <c r="H405" i="2"/>
  <c r="I405" i="2"/>
  <c r="J405" i="2"/>
  <c r="K405" i="2"/>
  <c r="L405" i="2"/>
  <c r="M405" i="2"/>
  <c r="G405" i="2"/>
  <c r="H400" i="2"/>
  <c r="I400" i="2"/>
  <c r="J400" i="2"/>
  <c r="K400" i="2"/>
  <c r="L400" i="2"/>
  <c r="M400" i="2"/>
  <c r="G400" i="2"/>
  <c r="H396" i="2"/>
  <c r="I396" i="2"/>
  <c r="J396" i="2"/>
  <c r="K396" i="2"/>
  <c r="L396" i="2"/>
  <c r="M396" i="2"/>
  <c r="G396" i="2"/>
  <c r="H391" i="2"/>
  <c r="I391" i="2"/>
  <c r="J391" i="2"/>
  <c r="K391" i="2"/>
  <c r="L391" i="2"/>
  <c r="M391" i="2"/>
  <c r="G391" i="2"/>
  <c r="H387" i="2"/>
  <c r="I387" i="2"/>
  <c r="J387" i="2"/>
  <c r="K387" i="2"/>
  <c r="L387" i="2"/>
  <c r="M387" i="2"/>
  <c r="G387" i="2"/>
  <c r="H383" i="2"/>
  <c r="I383" i="2"/>
  <c r="J383" i="2"/>
  <c r="K383" i="2"/>
  <c r="L383" i="2"/>
  <c r="M383" i="2"/>
  <c r="G383" i="2"/>
  <c r="H378" i="2"/>
  <c r="I378" i="2"/>
  <c r="J378" i="2"/>
  <c r="K378" i="2"/>
  <c r="L378" i="2"/>
  <c r="M378" i="2"/>
  <c r="G378" i="2"/>
  <c r="H372" i="2"/>
  <c r="I372" i="2"/>
  <c r="J372" i="2"/>
  <c r="K372" i="2"/>
  <c r="L372" i="2"/>
  <c r="M372" i="2"/>
  <c r="G372" i="2"/>
  <c r="H367" i="2"/>
  <c r="I367" i="2"/>
  <c r="J367" i="2"/>
  <c r="K367" i="2"/>
  <c r="L367" i="2"/>
  <c r="M367" i="2"/>
  <c r="G367" i="2"/>
  <c r="H362" i="2"/>
  <c r="I362" i="2"/>
  <c r="J362" i="2"/>
  <c r="K362" i="2"/>
  <c r="L362" i="2"/>
  <c r="L419" i="2" s="1"/>
  <c r="M362" i="2"/>
  <c r="G362" i="2"/>
  <c r="H353" i="2"/>
  <c r="I353" i="2"/>
  <c r="J353" i="2"/>
  <c r="K353" i="2"/>
  <c r="L353" i="2"/>
  <c r="M353" i="2"/>
  <c r="G353" i="2"/>
  <c r="H345" i="2"/>
  <c r="I345" i="2"/>
  <c r="J345" i="2"/>
  <c r="K345" i="2"/>
  <c r="L345" i="2"/>
  <c r="M345" i="2"/>
  <c r="G345" i="2"/>
  <c r="H340" i="2"/>
  <c r="I340" i="2"/>
  <c r="J340" i="2"/>
  <c r="K340" i="2"/>
  <c r="L340" i="2"/>
  <c r="M340" i="2"/>
  <c r="G340" i="2"/>
  <c r="H334" i="2"/>
  <c r="I334" i="2"/>
  <c r="J334" i="2"/>
  <c r="K334" i="2"/>
  <c r="L334" i="2"/>
  <c r="M334" i="2"/>
  <c r="G334" i="2"/>
  <c r="H325" i="2"/>
  <c r="I325" i="2"/>
  <c r="J325" i="2"/>
  <c r="K325" i="2"/>
  <c r="L325" i="2"/>
  <c r="M325" i="2"/>
  <c r="G325" i="2"/>
  <c r="H321" i="2"/>
  <c r="I321" i="2"/>
  <c r="J321" i="2"/>
  <c r="K321" i="2"/>
  <c r="L321" i="2"/>
  <c r="M321" i="2"/>
  <c r="G321" i="2"/>
  <c r="H317" i="2"/>
  <c r="I317" i="2"/>
  <c r="J317" i="2"/>
  <c r="K317" i="2"/>
  <c r="L317" i="2"/>
  <c r="M317" i="2"/>
  <c r="G317" i="2"/>
  <c r="H313" i="2"/>
  <c r="I313" i="2"/>
  <c r="J313" i="2"/>
  <c r="K313" i="2"/>
  <c r="L313" i="2"/>
  <c r="M313" i="2"/>
  <c r="G313" i="2"/>
  <c r="H309" i="2"/>
  <c r="I309" i="2"/>
  <c r="J309" i="2"/>
  <c r="K309" i="2"/>
  <c r="L309" i="2"/>
  <c r="M309" i="2"/>
  <c r="G309" i="2"/>
  <c r="H305" i="2"/>
  <c r="I305" i="2"/>
  <c r="J305" i="2"/>
  <c r="K305" i="2"/>
  <c r="L305" i="2"/>
  <c r="M305" i="2"/>
  <c r="G305" i="2"/>
  <c r="H301" i="2"/>
  <c r="I301" i="2"/>
  <c r="J301" i="2"/>
  <c r="K301" i="2"/>
  <c r="L301" i="2"/>
  <c r="M301" i="2"/>
  <c r="G301" i="2"/>
  <c r="H297" i="2"/>
  <c r="I297" i="2"/>
  <c r="J297" i="2"/>
  <c r="K297" i="2"/>
  <c r="L297" i="2"/>
  <c r="M297" i="2"/>
  <c r="G297" i="2"/>
  <c r="H293" i="2"/>
  <c r="I293" i="2"/>
  <c r="J293" i="2"/>
  <c r="K293" i="2"/>
  <c r="L293" i="2"/>
  <c r="M293" i="2"/>
  <c r="G293" i="2"/>
  <c r="H289" i="2"/>
  <c r="I289" i="2"/>
  <c r="J289" i="2"/>
  <c r="K289" i="2"/>
  <c r="L289" i="2"/>
  <c r="M289" i="2"/>
  <c r="G289" i="2"/>
  <c r="H285" i="2"/>
  <c r="I285" i="2"/>
  <c r="J285" i="2"/>
  <c r="K285" i="2"/>
  <c r="L285" i="2"/>
  <c r="M285" i="2"/>
  <c r="G285" i="2"/>
  <c r="H281" i="2"/>
  <c r="I281" i="2"/>
  <c r="J281" i="2"/>
  <c r="K281" i="2"/>
  <c r="L281" i="2"/>
  <c r="M281" i="2"/>
  <c r="G281" i="2"/>
  <c r="H276" i="2"/>
  <c r="I276" i="2"/>
  <c r="J276" i="2"/>
  <c r="K276" i="2"/>
  <c r="L276" i="2"/>
  <c r="M276" i="2"/>
  <c r="G276" i="2"/>
  <c r="H272" i="2"/>
  <c r="I272" i="2"/>
  <c r="J272" i="2"/>
  <c r="K272" i="2"/>
  <c r="L272" i="2"/>
  <c r="M272" i="2"/>
  <c r="G272" i="2"/>
  <c r="H268" i="2"/>
  <c r="I268" i="2"/>
  <c r="J268" i="2"/>
  <c r="K268" i="2"/>
  <c r="L268" i="2"/>
  <c r="M268" i="2"/>
  <c r="G268" i="2"/>
  <c r="H260" i="2"/>
  <c r="I260" i="2"/>
  <c r="J260" i="2"/>
  <c r="K260" i="2"/>
  <c r="L260" i="2"/>
  <c r="M260" i="2"/>
  <c r="G260" i="2"/>
  <c r="H252" i="2"/>
  <c r="I252" i="2"/>
  <c r="J252" i="2"/>
  <c r="K252" i="2"/>
  <c r="L252" i="2"/>
  <c r="M252" i="2"/>
  <c r="G252" i="2"/>
  <c r="H248" i="2"/>
  <c r="I248" i="2"/>
  <c r="J248" i="2"/>
  <c r="K248" i="2"/>
  <c r="L248" i="2"/>
  <c r="M248" i="2"/>
  <c r="G248" i="2"/>
  <c r="H244" i="2"/>
  <c r="I244" i="2"/>
  <c r="J244" i="2"/>
  <c r="K244" i="2"/>
  <c r="L244" i="2"/>
  <c r="M244" i="2"/>
  <c r="G244" i="2"/>
  <c r="H239" i="2"/>
  <c r="I239" i="2"/>
  <c r="J239" i="2"/>
  <c r="K239" i="2"/>
  <c r="L239" i="2"/>
  <c r="M239" i="2"/>
  <c r="G239" i="2"/>
  <c r="H235" i="2"/>
  <c r="I235" i="2"/>
  <c r="J235" i="2"/>
  <c r="K235" i="2"/>
  <c r="L235" i="2"/>
  <c r="M235" i="2"/>
  <c r="G235" i="2"/>
  <c r="H230" i="2"/>
  <c r="I230" i="2"/>
  <c r="J230" i="2"/>
  <c r="K230" i="2"/>
  <c r="L230" i="2"/>
  <c r="M230" i="2"/>
  <c r="G230" i="2"/>
  <c r="H226" i="2"/>
  <c r="I226" i="2"/>
  <c r="J226" i="2"/>
  <c r="K226" i="2"/>
  <c r="L226" i="2"/>
  <c r="M226" i="2"/>
  <c r="G226" i="2"/>
  <c r="H221" i="2"/>
  <c r="I221" i="2"/>
  <c r="J221" i="2"/>
  <c r="K221" i="2"/>
  <c r="L221" i="2"/>
  <c r="M221" i="2"/>
  <c r="G221" i="2"/>
  <c r="H217" i="2"/>
  <c r="I217" i="2"/>
  <c r="J217" i="2"/>
  <c r="K217" i="2"/>
  <c r="L217" i="2"/>
  <c r="M217" i="2"/>
  <c r="G217" i="2"/>
  <c r="H213" i="2"/>
  <c r="I213" i="2"/>
  <c r="J213" i="2"/>
  <c r="K213" i="2"/>
  <c r="L213" i="2"/>
  <c r="M213" i="2"/>
  <c r="G213" i="2"/>
  <c r="H209" i="2"/>
  <c r="I209" i="2"/>
  <c r="J209" i="2"/>
  <c r="K209" i="2"/>
  <c r="L209" i="2"/>
  <c r="M209" i="2"/>
  <c r="G209" i="2"/>
  <c r="H204" i="2"/>
  <c r="I204" i="2"/>
  <c r="J204" i="2"/>
  <c r="K204" i="2"/>
  <c r="L204" i="2"/>
  <c r="M204" i="2"/>
  <c r="G204" i="2"/>
  <c r="H200" i="2"/>
  <c r="I200" i="2"/>
  <c r="J200" i="2"/>
  <c r="K200" i="2"/>
  <c r="L200" i="2"/>
  <c r="M200" i="2"/>
  <c r="G200" i="2"/>
  <c r="H192" i="2"/>
  <c r="I192" i="2"/>
  <c r="J192" i="2"/>
  <c r="K192" i="2"/>
  <c r="L192" i="2"/>
  <c r="M192" i="2"/>
  <c r="G192" i="2"/>
  <c r="H182" i="2"/>
  <c r="I182" i="2"/>
  <c r="J182" i="2"/>
  <c r="K182" i="2"/>
  <c r="L182" i="2"/>
  <c r="M182" i="2"/>
  <c r="G182" i="2"/>
  <c r="H178" i="2"/>
  <c r="I178" i="2"/>
  <c r="J178" i="2"/>
  <c r="K178" i="2"/>
  <c r="L178" i="2"/>
  <c r="M178" i="2"/>
  <c r="G178" i="2"/>
  <c r="H171" i="2"/>
  <c r="I171" i="2"/>
  <c r="J171" i="2"/>
  <c r="K171" i="2"/>
  <c r="L171" i="2"/>
  <c r="M171" i="2"/>
  <c r="G171" i="2"/>
  <c r="H167" i="2"/>
  <c r="I167" i="2"/>
  <c r="J167" i="2"/>
  <c r="K167" i="2"/>
  <c r="L167" i="2"/>
  <c r="M167" i="2"/>
  <c r="G167" i="2"/>
  <c r="H152" i="2"/>
  <c r="I152" i="2"/>
  <c r="J152" i="2"/>
  <c r="K152" i="2"/>
  <c r="L152" i="2"/>
  <c r="M152" i="2"/>
  <c r="G152" i="2"/>
  <c r="H145" i="2"/>
  <c r="I145" i="2"/>
  <c r="J145" i="2"/>
  <c r="K145" i="2"/>
  <c r="L145" i="2"/>
  <c r="M145" i="2"/>
  <c r="G145" i="2"/>
  <c r="H138" i="2"/>
  <c r="I138" i="2"/>
  <c r="J138" i="2"/>
  <c r="K138" i="2"/>
  <c r="L138" i="2"/>
  <c r="M138" i="2"/>
  <c r="G138" i="2"/>
  <c r="H133" i="2"/>
  <c r="I133" i="2"/>
  <c r="J133" i="2"/>
  <c r="K133" i="2"/>
  <c r="L133" i="2"/>
  <c r="M133" i="2"/>
  <c r="G133" i="2"/>
  <c r="H129" i="2"/>
  <c r="I129" i="2"/>
  <c r="J129" i="2"/>
  <c r="K129" i="2"/>
  <c r="L129" i="2"/>
  <c r="M129" i="2"/>
  <c r="G129" i="2"/>
  <c r="H125" i="2"/>
  <c r="I125" i="2"/>
  <c r="J125" i="2"/>
  <c r="K125" i="2"/>
  <c r="L125" i="2"/>
  <c r="M125" i="2"/>
  <c r="G125" i="2"/>
  <c r="I121" i="2"/>
  <c r="J121" i="2"/>
  <c r="K121" i="2"/>
  <c r="L121" i="2"/>
  <c r="M121" i="2"/>
  <c r="H121" i="2"/>
  <c r="I117" i="2"/>
  <c r="J117" i="2"/>
  <c r="K117" i="2"/>
  <c r="L117" i="2"/>
  <c r="M117" i="2"/>
  <c r="H117" i="2"/>
  <c r="H513" i="2"/>
  <c r="I513" i="2" l="1"/>
  <c r="J513" i="2"/>
  <c r="G513" i="2"/>
  <c r="K513" i="2"/>
  <c r="H516" i="2"/>
  <c r="L516" i="2"/>
  <c r="H24" i="2"/>
  <c r="I24" i="2"/>
  <c r="J24" i="2"/>
  <c r="K24" i="2"/>
  <c r="G24" i="2"/>
  <c r="M516" i="2" l="1"/>
  <c r="I516" i="2"/>
  <c r="J516" i="2"/>
  <c r="G516" i="2"/>
  <c r="K516" i="2"/>
  <c r="M86" i="2"/>
  <c r="M87" i="2"/>
  <c r="M88" i="2"/>
  <c r="M89" i="2"/>
  <c r="M92" i="2"/>
  <c r="M93" i="2"/>
  <c r="M94" i="2"/>
  <c r="M95" i="2"/>
  <c r="M96" i="2"/>
  <c r="M98" i="2"/>
  <c r="M99" i="2"/>
  <c r="M100" i="2"/>
  <c r="M101" i="2"/>
  <c r="M102" i="2"/>
  <c r="M103" i="2"/>
  <c r="M104" i="2"/>
  <c r="M105" i="2"/>
  <c r="M106" i="2"/>
  <c r="M85" i="2"/>
  <c r="H107" i="2"/>
  <c r="I107" i="2"/>
  <c r="J107" i="2"/>
  <c r="K107" i="2"/>
  <c r="G107" i="2"/>
  <c r="M80" i="2"/>
  <c r="M79" i="2"/>
  <c r="H81" i="2"/>
  <c r="I81" i="2"/>
  <c r="J81" i="2"/>
  <c r="K81" i="2"/>
  <c r="G81" i="2"/>
  <c r="M29" i="2" l="1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28" i="2"/>
  <c r="H75" i="2"/>
  <c r="H110" i="2" s="1"/>
  <c r="I75" i="2"/>
  <c r="I110" i="2" s="1"/>
  <c r="J75" i="2"/>
  <c r="J110" i="2" s="1"/>
  <c r="K75" i="2"/>
  <c r="K110" i="2" s="1"/>
  <c r="G75" i="2"/>
  <c r="G110" i="2" s="1"/>
</calcChain>
</file>

<file path=xl/sharedStrings.xml><?xml version="1.0" encoding="utf-8"?>
<sst xmlns="http://schemas.openxmlformats.org/spreadsheetml/2006/main" count="808" uniqueCount="710">
  <si>
    <t>00298328 Městský úřad Příbor</t>
  </si>
  <si>
    <t>Datum:17.09.2020</t>
  </si>
  <si>
    <t>Čas:12:19:43</t>
  </si>
  <si>
    <t>Příjmy</t>
  </si>
  <si>
    <t>Daňové příjmy</t>
  </si>
  <si>
    <t>Skupina</t>
  </si>
  <si>
    <t>Ukazatel</t>
  </si>
  <si>
    <t>1111</t>
  </si>
  <si>
    <t>Daň z příjmů FO ze závislé činnosti</t>
  </si>
  <si>
    <t>1112</t>
  </si>
  <si>
    <t>Daň z příjmů FO ze samostatně výd. čin.</t>
  </si>
  <si>
    <t>1113</t>
  </si>
  <si>
    <t>Daň z příjmů FO z kapitálových výnosů</t>
  </si>
  <si>
    <t>1121</t>
  </si>
  <si>
    <t>Daň z příjmu právnických osob</t>
  </si>
  <si>
    <t>1122</t>
  </si>
  <si>
    <t>Daň z příjmu právnických osob za obce</t>
  </si>
  <si>
    <t>1211</t>
  </si>
  <si>
    <t>Daň z přidané hodnoty</t>
  </si>
  <si>
    <t>1334</t>
  </si>
  <si>
    <t>Odvody za odnětí půdy ze ZPF</t>
  </si>
  <si>
    <t>1340</t>
  </si>
  <si>
    <t>Poplatek za likvidaci komunál. odpadu</t>
  </si>
  <si>
    <t>1341</t>
  </si>
  <si>
    <t>Místní poplatek ze psů</t>
  </si>
  <si>
    <t>1343</t>
  </si>
  <si>
    <t>Poplatek z užívání veřejn. prostranství</t>
  </si>
  <si>
    <t>1356</t>
  </si>
  <si>
    <t>Úhrady za dobývání nerostů, geol.práce</t>
  </si>
  <si>
    <t>1361</t>
  </si>
  <si>
    <t>Správní poplatky</t>
  </si>
  <si>
    <t>1381</t>
  </si>
  <si>
    <t>Daň z hazardních her</t>
  </si>
  <si>
    <t>1385</t>
  </si>
  <si>
    <t>Daň z technických her</t>
  </si>
  <si>
    <t>1511</t>
  </si>
  <si>
    <t>Daň z nemovitosti</t>
  </si>
  <si>
    <t>Celkem za skupinu</t>
  </si>
  <si>
    <t>Celkem za třídu Daňové příjmy</t>
  </si>
  <si>
    <t>Nedaňové příjmy</t>
  </si>
  <si>
    <t>1037P01</t>
  </si>
  <si>
    <t>Příjmy z prodeje dřeva z městských lesů</t>
  </si>
  <si>
    <t>2143P01</t>
  </si>
  <si>
    <t>Turistické informační centrum - služby</t>
  </si>
  <si>
    <t>2143P02</t>
  </si>
  <si>
    <t>Turistické inform. centrum- prodej zboží</t>
  </si>
  <si>
    <t>2169P01</t>
  </si>
  <si>
    <t>SÚ - sankční platby přijaté</t>
  </si>
  <si>
    <t>3314P01</t>
  </si>
  <si>
    <t>Městská knihovna - příjmy z činnosti</t>
  </si>
  <si>
    <t>3315P01</t>
  </si>
  <si>
    <t>RDSF - příjmy ze vstupného</t>
  </si>
  <si>
    <t>3319P01</t>
  </si>
  <si>
    <t>Záležitosti kultury - příjmy u kult.akcí</t>
  </si>
  <si>
    <t>3319P02</t>
  </si>
  <si>
    <t>Přijaté neinvestiční dary</t>
  </si>
  <si>
    <t>3319P03</t>
  </si>
  <si>
    <t>Kulturní dům - vyúčtování energií</t>
  </si>
  <si>
    <t>3349P01</t>
  </si>
  <si>
    <t>Měsíčník - příjem z reklam</t>
  </si>
  <si>
    <t>3612P01</t>
  </si>
  <si>
    <t>Příjmy z nájmu bytů a ostatní příjmy</t>
  </si>
  <si>
    <t>3612P02</t>
  </si>
  <si>
    <t>Přeúčtování energií fa NOSTA</t>
  </si>
  <si>
    <t>3612P03</t>
  </si>
  <si>
    <t>Vyúčtování energií - bytové hospodářství</t>
  </si>
  <si>
    <t>3613P01</t>
  </si>
  <si>
    <t>Příjmy z pronájmu ostatních nemovitostí</t>
  </si>
  <si>
    <t>3613P02</t>
  </si>
  <si>
    <t>Příjmy z pronájmu - Piaristický klášter</t>
  </si>
  <si>
    <t>3613P03</t>
  </si>
  <si>
    <t>Příjmy z pronájmu - osadní výbory</t>
  </si>
  <si>
    <t>3613P04</t>
  </si>
  <si>
    <t>Příjmy z pronájmu - kulturní dům</t>
  </si>
  <si>
    <t>3613P05</t>
  </si>
  <si>
    <t>Příjmy z pronájmu - piaristické zahrady</t>
  </si>
  <si>
    <t>3613P06</t>
  </si>
  <si>
    <t>Nebytové hospodářství - energie, paušály</t>
  </si>
  <si>
    <t>3632P01</t>
  </si>
  <si>
    <t>Příjmy za sociální pohřeb</t>
  </si>
  <si>
    <t>3633P00</t>
  </si>
  <si>
    <t>Výstavba a údržba inž.sítí - před opr.</t>
  </si>
  <si>
    <t>3633P01</t>
  </si>
  <si>
    <t>Výstavba a údržba místních inženýr. sítí</t>
  </si>
  <si>
    <t>3635P01</t>
  </si>
  <si>
    <t>Vyúčtování za přípojky spol. ČEZ</t>
  </si>
  <si>
    <t>3639P01</t>
  </si>
  <si>
    <t>Příjem z věcných břemen</t>
  </si>
  <si>
    <t>3639P02</t>
  </si>
  <si>
    <t>Příjmy z pronájmu pozemků</t>
  </si>
  <si>
    <t>3639P04</t>
  </si>
  <si>
    <t>Technické služby - vratka účel.příspěvku</t>
  </si>
  <si>
    <t>3639P05</t>
  </si>
  <si>
    <t>Lokalita Z43 - poplatky za přip. k DS</t>
  </si>
  <si>
    <t>3639P06</t>
  </si>
  <si>
    <t>TS - odvod z investičního fondu</t>
  </si>
  <si>
    <t>3722P01</t>
  </si>
  <si>
    <t>Pachtovné - kompostárna Točna</t>
  </si>
  <si>
    <t>3722P02</t>
  </si>
  <si>
    <t>Poplatky za svoz KO OSVČ</t>
  </si>
  <si>
    <t>3722P03</t>
  </si>
  <si>
    <t>Životní prostředí - pokuty</t>
  </si>
  <si>
    <t>3722P04</t>
  </si>
  <si>
    <t>Nevyzvednuté přeplatky za TKO</t>
  </si>
  <si>
    <t>3725P01</t>
  </si>
  <si>
    <t>Třídění odpadu - příj.nekapit.příspěvky</t>
  </si>
  <si>
    <t>3745P01</t>
  </si>
  <si>
    <t>Výsadba stromů - grant Nadace ČEZ</t>
  </si>
  <si>
    <t>5213P01</t>
  </si>
  <si>
    <t>Nadační příspěvek ČEZ, boj s COVID-19</t>
  </si>
  <si>
    <t>5311P01</t>
  </si>
  <si>
    <t>Městská policie - pokuty</t>
  </si>
  <si>
    <t>5512P01</t>
  </si>
  <si>
    <t>Požární ochrana - náhrady za zásahy</t>
  </si>
  <si>
    <t>6112P01</t>
  </si>
  <si>
    <t>Vratka penále z nedoplatku za pojistné</t>
  </si>
  <si>
    <t>6171P01</t>
  </si>
  <si>
    <t>Sanční platby přijaté od jiných subjektů</t>
  </si>
  <si>
    <t>6171P02</t>
  </si>
  <si>
    <t>Prodej krátkodobého a dDHM a zboží</t>
  </si>
  <si>
    <t>6171P03</t>
  </si>
  <si>
    <t>OV Hájov - příjmy z kult. akcí, vyúč. en</t>
  </si>
  <si>
    <t>6171P04</t>
  </si>
  <si>
    <t>Náklady řízení, radnice - vyúčt. energií</t>
  </si>
  <si>
    <t>6171P06</t>
  </si>
  <si>
    <t>Náhodilý příjem</t>
  </si>
  <si>
    <t>6171P07</t>
  </si>
  <si>
    <t>Poplatky za provozní náklady</t>
  </si>
  <si>
    <t>6310P01</t>
  </si>
  <si>
    <t>Úroky z finančních prostředků v bance</t>
  </si>
  <si>
    <t>6310P02</t>
  </si>
  <si>
    <t>Příjmy z úroků - sociální fond</t>
  </si>
  <si>
    <t>6310P03</t>
  </si>
  <si>
    <t>Příjmy z podílu na zisku a divident</t>
  </si>
  <si>
    <t>Celkem za třídu Nedaňové příjmy</t>
  </si>
  <si>
    <t>Kapitálové příjmy</t>
  </si>
  <si>
    <t>2219P02</t>
  </si>
  <si>
    <t>Uličky pod kostelem - příspěvek občanů</t>
  </si>
  <si>
    <t>3639P03</t>
  </si>
  <si>
    <t>Příjmy z prodeje pozemků</t>
  </si>
  <si>
    <t>Celkem za třídu Kapitálové příjmy</t>
  </si>
  <si>
    <t>Přijaté transfery</t>
  </si>
  <si>
    <t>4111_01</t>
  </si>
  <si>
    <t>Dotace na volby do zastupitelstva krajů</t>
  </si>
  <si>
    <t>4111_02</t>
  </si>
  <si>
    <t>SARS Cov-2 - kompenzační příspěvek, MF</t>
  </si>
  <si>
    <t>4112</t>
  </si>
  <si>
    <t>Transfer ze SR v rámci souhrnného vztahu</t>
  </si>
  <si>
    <t>4116_01</t>
  </si>
  <si>
    <t>Transfer na akceschopnost JSDH</t>
  </si>
  <si>
    <t>4116_02</t>
  </si>
  <si>
    <t>Dotace na regeneraci MPR</t>
  </si>
  <si>
    <t>4116_11</t>
  </si>
  <si>
    <t>Dotace MK - V knihovně jsme jako doma</t>
  </si>
  <si>
    <t>4116_12</t>
  </si>
  <si>
    <t>Dotace na výkon sociální práce</t>
  </si>
  <si>
    <t>4116_14</t>
  </si>
  <si>
    <t>Dotace - zmírnění dopadů kůrov. kalamity</t>
  </si>
  <si>
    <t>4116_15</t>
  </si>
  <si>
    <t>Neinvestiční dotace ZŠ Jičínská</t>
  </si>
  <si>
    <t>4121</t>
  </si>
  <si>
    <t>Městská policie - veřejnoprávní smlouvy</t>
  </si>
  <si>
    <t>4213_01</t>
  </si>
  <si>
    <t>Dot.- Bezbariér.trasa podél ul.Jičínské</t>
  </si>
  <si>
    <t>4216_02</t>
  </si>
  <si>
    <t>Dotace - energetické úspory ZŠ Jičínská</t>
  </si>
  <si>
    <t>4216_03</t>
  </si>
  <si>
    <t>Dotace- Prodloužení chodníku ul.Jičínská</t>
  </si>
  <si>
    <t>4216_04</t>
  </si>
  <si>
    <t>Dotace - Rekonstrukce domu č.p. 245, 247</t>
  </si>
  <si>
    <t>4216_05</t>
  </si>
  <si>
    <t>Dotace - Sanace opěrné zdi Farní-Žižkova</t>
  </si>
  <si>
    <t>4216_06</t>
  </si>
  <si>
    <t>Dotace - SÚ radnice v Příboře - II.etapa</t>
  </si>
  <si>
    <t>4216_07</t>
  </si>
  <si>
    <t>Dotace - Sběrný dvůr Točna</t>
  </si>
  <si>
    <t>4216_08</t>
  </si>
  <si>
    <t>Dotace - Re - use centrum</t>
  </si>
  <si>
    <t>4222_01</t>
  </si>
  <si>
    <t>Projekt cyklopropojení Příbor - západ</t>
  </si>
  <si>
    <t>Celkem za třídu Přijaté transfery</t>
  </si>
  <si>
    <t>Celkem Příjmy</t>
  </si>
  <si>
    <t>Výdaje</t>
  </si>
  <si>
    <t>Běžné výdaje</t>
  </si>
  <si>
    <t>1037</t>
  </si>
  <si>
    <t>Celospolečenské funkce lesů</t>
  </si>
  <si>
    <t>1037V01</t>
  </si>
  <si>
    <t>Těžba dřeva, pěstební aj. práce</t>
  </si>
  <si>
    <t>Celkem za skupinu Celospolečenské funkce lesů</t>
  </si>
  <si>
    <t>2143</t>
  </si>
  <si>
    <t>Cestovní ruch, turismus</t>
  </si>
  <si>
    <t>2143V01</t>
  </si>
  <si>
    <t>Cestovní ruch - propagace, Lášská brána</t>
  </si>
  <si>
    <t>Celkem za skupinu Cestovní ruch, turismus</t>
  </si>
  <si>
    <t>2212</t>
  </si>
  <si>
    <t>Silnice</t>
  </si>
  <si>
    <t>2212V01</t>
  </si>
  <si>
    <t>Opravy místních komunikací vč. značení</t>
  </si>
  <si>
    <t>Celkem za skupinu Silnice</t>
  </si>
  <si>
    <t>2219</t>
  </si>
  <si>
    <t>Záležitosti pozemních komunikací</t>
  </si>
  <si>
    <t>2219V01</t>
  </si>
  <si>
    <t>Pozemní komunikace- chodníky, parkoviště</t>
  </si>
  <si>
    <t>Celkem za skupinu Záležitosti pozemních komunikací</t>
  </si>
  <si>
    <t>2221</t>
  </si>
  <si>
    <t>Provoz veřejné silniční dopravy</t>
  </si>
  <si>
    <t>2221V01</t>
  </si>
  <si>
    <t>Informační tabule u aut. zastávek- EE</t>
  </si>
  <si>
    <t>Celkem za skupinu Provoz veřejné silniční dopravy</t>
  </si>
  <si>
    <t>2292</t>
  </si>
  <si>
    <t>Dopravní obslužnost</t>
  </si>
  <si>
    <t>2292V01</t>
  </si>
  <si>
    <t>Zabezpečení územně dopravní obslužnosti</t>
  </si>
  <si>
    <t>2292V02</t>
  </si>
  <si>
    <t>Cyklobusy Nový Jičín - Bílá</t>
  </si>
  <si>
    <t>Celkem za skupinu Dopravní obslužnost</t>
  </si>
  <si>
    <t>2321</t>
  </si>
  <si>
    <t>Kanalizace</t>
  </si>
  <si>
    <t>2321V01</t>
  </si>
  <si>
    <t>Kanaliz.- provoz ul.Myslbekova, Hukvald.</t>
  </si>
  <si>
    <t>2321V02</t>
  </si>
  <si>
    <t>Kanalizace - provoz ČOV na Hájově</t>
  </si>
  <si>
    <t>2321V03</t>
  </si>
  <si>
    <t>Evidence kanalizací</t>
  </si>
  <si>
    <t>2321V04</t>
  </si>
  <si>
    <t>Opravy kanalizací všeobecně</t>
  </si>
  <si>
    <t>Celkem za skupinu Kanalizace</t>
  </si>
  <si>
    <t>2333</t>
  </si>
  <si>
    <t>Úpravy drobných vodních toků</t>
  </si>
  <si>
    <t>2333V01</t>
  </si>
  <si>
    <t>Obsluha mlýnského náhonu</t>
  </si>
  <si>
    <t>2333V02</t>
  </si>
  <si>
    <t>2333V03</t>
  </si>
  <si>
    <t>Aktualizace povodňového plánu</t>
  </si>
  <si>
    <t>2333V04</t>
  </si>
  <si>
    <t>Řešení škod a mimořádné opravy</t>
  </si>
  <si>
    <t>3111</t>
  </si>
  <si>
    <t>Mateřské školy</t>
  </si>
  <si>
    <t>3111V01</t>
  </si>
  <si>
    <t>MŠ Kamarád - příspěvek na provoz</t>
  </si>
  <si>
    <t>3111V02</t>
  </si>
  <si>
    <t>MŠ Pionýrů - příspěvek na provoz</t>
  </si>
  <si>
    <t>Celkem za skupinu Mateřské školy</t>
  </si>
  <si>
    <t>3113</t>
  </si>
  <si>
    <t>Základní školy</t>
  </si>
  <si>
    <t>3113V01</t>
  </si>
  <si>
    <t>ZŠ Jičínská - příspěvek na provoz</t>
  </si>
  <si>
    <t>3113V02</t>
  </si>
  <si>
    <t>ZŠ Npor. Loma - příspěvek na provoz</t>
  </si>
  <si>
    <t>3113V03</t>
  </si>
  <si>
    <t>Společenské akce ve školství</t>
  </si>
  <si>
    <t>3113V04</t>
  </si>
  <si>
    <t>Fin. podpora akcí a soutěží ve školství</t>
  </si>
  <si>
    <t>3113V10</t>
  </si>
  <si>
    <t>ZŠ Jičínská- neinvestiční účelová dotace</t>
  </si>
  <si>
    <t>Celkem za skupinu Základní školy</t>
  </si>
  <si>
    <t>3141</t>
  </si>
  <si>
    <t>Školní jídelny</t>
  </si>
  <si>
    <t>3141V01</t>
  </si>
  <si>
    <t>ŠJ Komenského - příspěvek na provoz</t>
  </si>
  <si>
    <t>Celkem za skupinu Školní jídelny</t>
  </si>
  <si>
    <t>3314</t>
  </si>
  <si>
    <t>Městská knihovna</t>
  </si>
  <si>
    <t>3314V01</t>
  </si>
  <si>
    <t>Knihovna - platy zaměstnanců</t>
  </si>
  <si>
    <t>3314V02</t>
  </si>
  <si>
    <t>Knihovna- odvody sociálního a zdrav.poj.</t>
  </si>
  <si>
    <t>3314V03</t>
  </si>
  <si>
    <t>Knihovna - náhrady mezd v době nemoci</t>
  </si>
  <si>
    <t>3314V04</t>
  </si>
  <si>
    <t>Knihovna - provozní výdaje</t>
  </si>
  <si>
    <t>Celkem za skupinu Městská knihovna</t>
  </si>
  <si>
    <t>3315</t>
  </si>
  <si>
    <t>Činnost muzeí a galerií</t>
  </si>
  <si>
    <t>3315V01</t>
  </si>
  <si>
    <t>Provoz RDSF, Piar.kl., Galerie v radnici</t>
  </si>
  <si>
    <t>Celkem za skupinu Činnost muzeí a galerií</t>
  </si>
  <si>
    <t>3319</t>
  </si>
  <si>
    <t>Záležitosti kultury</t>
  </si>
  <si>
    <t>3319V01</t>
  </si>
  <si>
    <t>Kulturní akce včetně služeb</t>
  </si>
  <si>
    <t>3319V02</t>
  </si>
  <si>
    <t>Kulturní dům - provoz</t>
  </si>
  <si>
    <t>3319V03</t>
  </si>
  <si>
    <t>Granty</t>
  </si>
  <si>
    <t>3319V04</t>
  </si>
  <si>
    <t>Družební styk</t>
  </si>
  <si>
    <t>3319V05</t>
  </si>
  <si>
    <t>Weby + infokanál</t>
  </si>
  <si>
    <t>3319V07</t>
  </si>
  <si>
    <t>Dětské zastupitelstvo</t>
  </si>
  <si>
    <t>3319V08</t>
  </si>
  <si>
    <t>Den dětí a rodiny</t>
  </si>
  <si>
    <t>Celkem za skupinu Záležitosti kultury</t>
  </si>
  <si>
    <t>3322.1</t>
  </si>
  <si>
    <t>Zachování a obnova kult. památek - OISM</t>
  </si>
  <si>
    <t>3322V01</t>
  </si>
  <si>
    <t>Ostatní náklady v rámci MPR</t>
  </si>
  <si>
    <t>3322V02</t>
  </si>
  <si>
    <t>Program regenerace MPR- vl.pros.k dotaci</t>
  </si>
  <si>
    <t>3322V03</t>
  </si>
  <si>
    <t>Program regenerace MPR - dotace</t>
  </si>
  <si>
    <t>3322V04</t>
  </si>
  <si>
    <t>Příspěvky z rozpočtu města na MPR</t>
  </si>
  <si>
    <t>3322V06</t>
  </si>
  <si>
    <t>Obnova kříže na ul.Masarykova/Hřbitovní</t>
  </si>
  <si>
    <t>Celkem za skupinu Zachování a obnova kult. památek - OISM</t>
  </si>
  <si>
    <t>3322.2</t>
  </si>
  <si>
    <t>Zachování a obnova kult. památek - OBNF</t>
  </si>
  <si>
    <t>3322V05</t>
  </si>
  <si>
    <t>Údržba budovy Piaristického kláštera</t>
  </si>
  <si>
    <t>Celkem za skupinu Zachování a obnova kult. památek - OBNF</t>
  </si>
  <si>
    <t>3341</t>
  </si>
  <si>
    <t>Městská televize a městský rozhlas</t>
  </si>
  <si>
    <t>3341V01</t>
  </si>
  <si>
    <t>Realizace programu městské televize</t>
  </si>
  <si>
    <t>3341V02</t>
  </si>
  <si>
    <t>Sítě městského rozhlasu</t>
  </si>
  <si>
    <t>Celkem za skupinu Městská televize a městský rozhlas</t>
  </si>
  <si>
    <t>3349</t>
  </si>
  <si>
    <t>Měsíčník</t>
  </si>
  <si>
    <t>3349V01</t>
  </si>
  <si>
    <t>Celkem za skupinu Měsíčník</t>
  </si>
  <si>
    <t>3399</t>
  </si>
  <si>
    <t>Sbor pro občanské záležitosti</t>
  </si>
  <si>
    <t>3399V01</t>
  </si>
  <si>
    <t>Celkem za skupinu Sbor pro občanské záležitosti</t>
  </si>
  <si>
    <t>3421</t>
  </si>
  <si>
    <t>Využití volného času dětí a mládeže</t>
  </si>
  <si>
    <t>3421V01</t>
  </si>
  <si>
    <t>Středisko volného času Luna - příspěvek</t>
  </si>
  <si>
    <t>Celkem za skupinu Využití volného času dětí a mládeže</t>
  </si>
  <si>
    <t>3429</t>
  </si>
  <si>
    <t>Zájmová činnost</t>
  </si>
  <si>
    <t>3429V01</t>
  </si>
  <si>
    <t>Koupaliště - provoz, údržba</t>
  </si>
  <si>
    <t>3429V02</t>
  </si>
  <si>
    <t>Příspěvky společenským organizacím - VFP</t>
  </si>
  <si>
    <t>Celkem za skupinu Zájmová činnost</t>
  </si>
  <si>
    <t>3612</t>
  </si>
  <si>
    <t>Bytové hospodářství</t>
  </si>
  <si>
    <t>3612V01</t>
  </si>
  <si>
    <t>Opravy a údržba bytového fondu</t>
  </si>
  <si>
    <t>Celkem za skupinu Bytové hospodářství</t>
  </si>
  <si>
    <t>3613</t>
  </si>
  <si>
    <t>Nebytové hospodářství</t>
  </si>
  <si>
    <t>3613V01</t>
  </si>
  <si>
    <t>Nebytové hospodářství - energie</t>
  </si>
  <si>
    <t>3613V02</t>
  </si>
  <si>
    <t>Nebytové hospodářství - Správa budov</t>
  </si>
  <si>
    <t>Celkem za skupinu Nebytové hospodářství</t>
  </si>
  <si>
    <t>3631</t>
  </si>
  <si>
    <t>Veřejné osvětlení</t>
  </si>
  <si>
    <t>3631V01</t>
  </si>
  <si>
    <t>Úpravy sítě veřejného osvětlení</t>
  </si>
  <si>
    <t>Celkem za skupinu Veřejné osvětlení</t>
  </si>
  <si>
    <t>3632</t>
  </si>
  <si>
    <t>Pohřebnictví</t>
  </si>
  <si>
    <t>3632V01</t>
  </si>
  <si>
    <t>Pohřebnictví - mimořádné pohřby</t>
  </si>
  <si>
    <t>3632V02</t>
  </si>
  <si>
    <t>Rozšíření kapacity nového hřbitova</t>
  </si>
  <si>
    <t>Celkem za skupinu Pohřebnictví</t>
  </si>
  <si>
    <t>3633</t>
  </si>
  <si>
    <t>Výstavba a údržba inž. sítí</t>
  </si>
  <si>
    <t>3633V01</t>
  </si>
  <si>
    <t>Dílčí úpravy energetických zařízení</t>
  </si>
  <si>
    <t>Celkem za skupinu Výstavba a údržba inž. sítí</t>
  </si>
  <si>
    <t>3635</t>
  </si>
  <si>
    <t>Územní plánování + projekční práce</t>
  </si>
  <si>
    <t>3635V04</t>
  </si>
  <si>
    <t>1. změna územního plánu města Příbora</t>
  </si>
  <si>
    <t>Celkem za skupinu Územní plánování + projekční práce</t>
  </si>
  <si>
    <t>3639</t>
  </si>
  <si>
    <t>Komunální služby, územní rozvoj</t>
  </si>
  <si>
    <t>3639V01</t>
  </si>
  <si>
    <t>Technické služby - příspěvek na provoz</t>
  </si>
  <si>
    <t>3639V02</t>
  </si>
  <si>
    <t>Nájmy pozemků placené městem</t>
  </si>
  <si>
    <t>3639V03</t>
  </si>
  <si>
    <t>Podlimitní věcná břemena</t>
  </si>
  <si>
    <t>3639V05</t>
  </si>
  <si>
    <t>Městský mobiliář</t>
  </si>
  <si>
    <t>3639V06</t>
  </si>
  <si>
    <t>Ostatní drobné opravy majetku města</t>
  </si>
  <si>
    <t>Celkem za skupinu Komunální služby, územní rozvoj</t>
  </si>
  <si>
    <t>3722</t>
  </si>
  <si>
    <t>Sběr a svoz komunálních odpadů</t>
  </si>
  <si>
    <t>3722V01</t>
  </si>
  <si>
    <t>Monitoring - rekultivace skládky Točna</t>
  </si>
  <si>
    <t>3722V02</t>
  </si>
  <si>
    <t>Monitoring - skládka Skotnice</t>
  </si>
  <si>
    <t>3722V05</t>
  </si>
  <si>
    <t>Údržba svozových míst</t>
  </si>
  <si>
    <t>3722V06</t>
  </si>
  <si>
    <t>Likvidace vod z kompostárny</t>
  </si>
  <si>
    <t>3722V11</t>
  </si>
  <si>
    <t>Zahradní kompostéry pro občany</t>
  </si>
  <si>
    <t>Celkem za skupinu Sběr a svoz komunálních odpadů</t>
  </si>
  <si>
    <t>3745</t>
  </si>
  <si>
    <t>Péče o vzhled obcí a veřej. zeleň</t>
  </si>
  <si>
    <t>3745V01</t>
  </si>
  <si>
    <t>Péče o vzhled obcí a veřejnou zeleň</t>
  </si>
  <si>
    <t>Celkem za skupinu Péče o vzhled obcí a veřej. zeleň</t>
  </si>
  <si>
    <t>4312</t>
  </si>
  <si>
    <t>Odborné sociální poradenství</t>
  </si>
  <si>
    <t>4312V01</t>
  </si>
  <si>
    <t>Centrum pro ZP MSK, občan. poradna</t>
  </si>
  <si>
    <t>Celkem za skupinu Odborné sociální poradenství</t>
  </si>
  <si>
    <t>4349</t>
  </si>
  <si>
    <t>Ostatní sociální péče a pomoc ostatním..</t>
  </si>
  <si>
    <t>4349V01</t>
  </si>
  <si>
    <t>Komunitní plánování soc. služeb ve městě</t>
  </si>
  <si>
    <t>4349V02</t>
  </si>
  <si>
    <t>VFP, finanč.dary v oblasti sociální péče</t>
  </si>
  <si>
    <t>Celkem za skupinu Ostatní sociální péče a pomoc ostatním..</t>
  </si>
  <si>
    <t>4350</t>
  </si>
  <si>
    <t>Domovy pro seniory</t>
  </si>
  <si>
    <t>4350V01</t>
  </si>
  <si>
    <t>Domov pro seniory Příbor a Hortenzie</t>
  </si>
  <si>
    <t>Celkem za skupinu Domovy pro seniory</t>
  </si>
  <si>
    <t>4351</t>
  </si>
  <si>
    <t>Osobní asistence, pečovatelská služba...</t>
  </si>
  <si>
    <t>4351V01</t>
  </si>
  <si>
    <t>Diakonie ČCE, Pečovatelská služba Příbor</t>
  </si>
  <si>
    <t>Celkem za skupinu Osobní asistence, pečovatelská služba...</t>
  </si>
  <si>
    <t>4357</t>
  </si>
  <si>
    <t>Domov pro osoby se zdravotním postižením</t>
  </si>
  <si>
    <t>4357V01</t>
  </si>
  <si>
    <t>Charita Ostrava, domov se zvl. režimem</t>
  </si>
  <si>
    <t>Celkem za skupinu Domov pro osoby se zdravotním postižením</t>
  </si>
  <si>
    <t>4359</t>
  </si>
  <si>
    <t>Ostatní služby a činnosti v oblasti...</t>
  </si>
  <si>
    <t>4359V01</t>
  </si>
  <si>
    <t>Středisko soc. služeb Kopřivnice,odl.sl.</t>
  </si>
  <si>
    <t>Celkem za skupinu Ostatní služby a činnosti v oblasti...</t>
  </si>
  <si>
    <t>4371</t>
  </si>
  <si>
    <t>Raná péče a sociálně aktivizační...</t>
  </si>
  <si>
    <t>4371V01</t>
  </si>
  <si>
    <t>Společnost pro ranou péči, Ostrava</t>
  </si>
  <si>
    <t>Celkem za skupinu Raná péče a sociálně aktivizační...</t>
  </si>
  <si>
    <t>4377</t>
  </si>
  <si>
    <t>Sociálně terapeutické dílny</t>
  </si>
  <si>
    <t>4377V01</t>
  </si>
  <si>
    <t>Chráněné dílny EFFATHA Kopřivn., N.Jičín</t>
  </si>
  <si>
    <t>Celkem za skupinu Sociálně terapeutické dílny</t>
  </si>
  <si>
    <t>4378</t>
  </si>
  <si>
    <t>Terénní programy</t>
  </si>
  <si>
    <t>4378V01</t>
  </si>
  <si>
    <t>Renarkon, o.p.s., terénní program</t>
  </si>
  <si>
    <t>Celkem za skupinu Terénní programy</t>
  </si>
  <si>
    <t>4379</t>
  </si>
  <si>
    <t>4379V01</t>
  </si>
  <si>
    <t>Výkon opatrovnictví</t>
  </si>
  <si>
    <t>5212</t>
  </si>
  <si>
    <t>Ochrana obyvatelstva</t>
  </si>
  <si>
    <t>5212V01</t>
  </si>
  <si>
    <t>Příprava na krizové situace</t>
  </si>
  <si>
    <t>Celkem za skupinu Ochrana obyvatelstva</t>
  </si>
  <si>
    <t>5213</t>
  </si>
  <si>
    <t>Krizová opatření</t>
  </si>
  <si>
    <t>5213V01</t>
  </si>
  <si>
    <t>Celkem za skupinu Krizová opatření</t>
  </si>
  <si>
    <t>5272</t>
  </si>
  <si>
    <t>Činnost orgánů krizového řízení...</t>
  </si>
  <si>
    <t>5272V01</t>
  </si>
  <si>
    <t>Řešení krizových situací</t>
  </si>
  <si>
    <t>Celkem za skupinu Činnost orgánů krizového řízení...</t>
  </si>
  <si>
    <t>5311</t>
  </si>
  <si>
    <t>Městská policie + program prevence krim.</t>
  </si>
  <si>
    <t>5311V01</t>
  </si>
  <si>
    <t>Městská policie - platy</t>
  </si>
  <si>
    <t>5311V02</t>
  </si>
  <si>
    <t>Městská policie - soc. a zdrav.poj.</t>
  </si>
  <si>
    <t>5311V03</t>
  </si>
  <si>
    <t>Městská policie - náhrady platů v nemoci</t>
  </si>
  <si>
    <t>5311V04</t>
  </si>
  <si>
    <t>Městská policie - provozní výdaje</t>
  </si>
  <si>
    <t>5311V05</t>
  </si>
  <si>
    <t>MP, Program prevence kriminality</t>
  </si>
  <si>
    <t>5311V06</t>
  </si>
  <si>
    <t>MP, Program prevence krimin. - VFP</t>
  </si>
  <si>
    <t>Celkem za skupinu Městská policie + program prevence krim.</t>
  </si>
  <si>
    <t>5512</t>
  </si>
  <si>
    <t>Požární ochrana</t>
  </si>
  <si>
    <t>5512V01</t>
  </si>
  <si>
    <t>Požární ochrana - platy vč. refundací</t>
  </si>
  <si>
    <t>5512V02</t>
  </si>
  <si>
    <t>Požární ochrana - soc. a zdrav.pojištění</t>
  </si>
  <si>
    <t>5512V03</t>
  </si>
  <si>
    <t>Požární ochrana - provozní výdaje</t>
  </si>
  <si>
    <t>Celkem za skupinu Požární ochrana</t>
  </si>
  <si>
    <t>6112</t>
  </si>
  <si>
    <t>Místní zastupitelské orgány</t>
  </si>
  <si>
    <t>6112V01</t>
  </si>
  <si>
    <t>Místní zastup.orgány- platy vč. odvodů</t>
  </si>
  <si>
    <t>6112V02</t>
  </si>
  <si>
    <t>Místní zastupitelské orgány - školení</t>
  </si>
  <si>
    <t>Celkem za skupinu Místní zastupitelské orgány</t>
  </si>
  <si>
    <t>6171.1</t>
  </si>
  <si>
    <t>Činnost místní správy - OOSČ</t>
  </si>
  <si>
    <t>6171V01</t>
  </si>
  <si>
    <t>Provozní výdaje úřadu, OOSČ</t>
  </si>
  <si>
    <t>Celkem za skupinu Činnost místní správy - OOSČ</t>
  </si>
  <si>
    <t>6171.2</t>
  </si>
  <si>
    <t>Činnost místní správy - tajemník MÚ</t>
  </si>
  <si>
    <t>6171V04</t>
  </si>
  <si>
    <t>Činnost místní správy - platy</t>
  </si>
  <si>
    <t>6171V05</t>
  </si>
  <si>
    <t>Činnost místní správy - soc.a zdrav.poj.</t>
  </si>
  <si>
    <t>6171V06</t>
  </si>
  <si>
    <t>Činnost místní s.- náhrady mezd v nemoci</t>
  </si>
  <si>
    <t>6171V07</t>
  </si>
  <si>
    <t>Činnost místní s.- úrazové pojištění</t>
  </si>
  <si>
    <t>6171V08</t>
  </si>
  <si>
    <t>Činnost místní s. - dohody o prov. práce</t>
  </si>
  <si>
    <t>6171V09</t>
  </si>
  <si>
    <t>Činnost místní správy - sociální fond</t>
  </si>
  <si>
    <t>Celkem za skupinu Činnost místní správy - tajemník MÚ</t>
  </si>
  <si>
    <t>6171.3</t>
  </si>
  <si>
    <t>Činnost místní správy - OISM</t>
  </si>
  <si>
    <t>6171V10</t>
  </si>
  <si>
    <t>Geografický informační systém, AmeServer</t>
  </si>
  <si>
    <t>6171V24</t>
  </si>
  <si>
    <t>SÚ radnice - II., neinvestiční výdaje</t>
  </si>
  <si>
    <t>Celkem za skupinu Činnost místní správy - OISM</t>
  </si>
  <si>
    <t>6171.4</t>
  </si>
  <si>
    <t>Činnost místní správy - OBNF</t>
  </si>
  <si>
    <t>6171V11</t>
  </si>
  <si>
    <t>Správa budovy radnice včetně energií</t>
  </si>
  <si>
    <t>6171V25</t>
  </si>
  <si>
    <t>Efektivní a přívětivý úřad</t>
  </si>
  <si>
    <t>Celkem za skupinu Činnost místní správy - OBNF</t>
  </si>
  <si>
    <t>6171.5</t>
  </si>
  <si>
    <t>Další poplatky</t>
  </si>
  <si>
    <t>6171V12</t>
  </si>
  <si>
    <t>Poplaty související s majetkem (OF)</t>
  </si>
  <si>
    <t>6171V13</t>
  </si>
  <si>
    <t>Další poplatky (SÚ)</t>
  </si>
  <si>
    <t>6171V14</t>
  </si>
  <si>
    <t>Další poplatky (OISM)</t>
  </si>
  <si>
    <t>Celkem za skupinu Další poplatky</t>
  </si>
  <si>
    <t>6171.6</t>
  </si>
  <si>
    <t>OV Hájov, OV Prchalov</t>
  </si>
  <si>
    <t>6171V15</t>
  </si>
  <si>
    <t>OV Prchalov, běžné výdaje</t>
  </si>
  <si>
    <t>6171V16</t>
  </si>
  <si>
    <t>OV Hájov, běžné výdaje</t>
  </si>
  <si>
    <t>Celkem za skupinu OV Hájov, OV Prchalov</t>
  </si>
  <si>
    <t>6171.7</t>
  </si>
  <si>
    <t>Nákupy na komoditních burzách</t>
  </si>
  <si>
    <t>6171V17</t>
  </si>
  <si>
    <t>Nákup na burze komodit</t>
  </si>
  <si>
    <t>Celkem za skupinu Nákupy na komoditních burzách</t>
  </si>
  <si>
    <t>6171.8</t>
  </si>
  <si>
    <t>Činnost místní správy - VSP</t>
  </si>
  <si>
    <t>6171V22</t>
  </si>
  <si>
    <t>Výkon sociální práce</t>
  </si>
  <si>
    <t>Celkem za skupinu Činnost místní správy - VSP</t>
  </si>
  <si>
    <t>6310</t>
  </si>
  <si>
    <t>Uhrazené úroky z přijatého úvěru</t>
  </si>
  <si>
    <t>6310V01</t>
  </si>
  <si>
    <t>Splátky úroků z úvěrů</t>
  </si>
  <si>
    <t>6310V02</t>
  </si>
  <si>
    <t>Poplatky za vedené účty</t>
  </si>
  <si>
    <t>Celkem za skupinu Uhrazené úroky z přijatého úvěru</t>
  </si>
  <si>
    <t>6320</t>
  </si>
  <si>
    <t>Pojištění funkčně nespecifik. - souhrnné</t>
  </si>
  <si>
    <t>6320V01</t>
  </si>
  <si>
    <t>Pojištění - souhrnné pojištění</t>
  </si>
  <si>
    <t>Celkem za skupinu Pojištění funkčně nespecifik. - souhrnné</t>
  </si>
  <si>
    <t>6399</t>
  </si>
  <si>
    <t>Platby daní a poplatků st. rozpočtu</t>
  </si>
  <si>
    <t>6399V01</t>
  </si>
  <si>
    <t>Platby daní státnímu rozpočtu</t>
  </si>
  <si>
    <t>6399V02</t>
  </si>
  <si>
    <t>Daň z příjmů PO za obce</t>
  </si>
  <si>
    <t>Celkem za skupinu Platby daní a poplatků st. rozpočtu</t>
  </si>
  <si>
    <t>6402</t>
  </si>
  <si>
    <t>Finanční vypořádání minulých let</t>
  </si>
  <si>
    <t>6402V01</t>
  </si>
  <si>
    <t>Vratka účelové dotace, volby do EP</t>
  </si>
  <si>
    <t>Celkem za skupinu Finanční vypořádání minulých let</t>
  </si>
  <si>
    <t>6409.2</t>
  </si>
  <si>
    <t>Rezerva rozpočtu</t>
  </si>
  <si>
    <t>6409V01</t>
  </si>
  <si>
    <t>REZERVA ROZPOČTU</t>
  </si>
  <si>
    <t>Celkem za skupinu Rezerva rozpočtu</t>
  </si>
  <si>
    <t>Ostatní činnosti jinde nezařazené</t>
  </si>
  <si>
    <t>6409V04</t>
  </si>
  <si>
    <t>Vratka účel.dot., pr.Do knihovny celá r.</t>
  </si>
  <si>
    <t>Celkem za skupinu Ostatní činnosti jinde nezařazené</t>
  </si>
  <si>
    <t>Celkem za třídu Běžné výdaje</t>
  </si>
  <si>
    <t>Kapitálové výdaje</t>
  </si>
  <si>
    <t>2212V02</t>
  </si>
  <si>
    <t>Rekonstrukce ulice Vrchlického, 2. část</t>
  </si>
  <si>
    <t>2212V03</t>
  </si>
  <si>
    <t>SÚ ulice Nádražní</t>
  </si>
  <si>
    <t>2212V05</t>
  </si>
  <si>
    <t>Úprava křiž.silnic III/04825 a III/04863</t>
  </si>
  <si>
    <t>2219V02</t>
  </si>
  <si>
    <t>Prodloužení chodníku na ul. Jičínská</t>
  </si>
  <si>
    <t>2219V04</t>
  </si>
  <si>
    <t>Parkoviště u ZŠ Npor. Loma</t>
  </si>
  <si>
    <t>2219V06</t>
  </si>
  <si>
    <t>Bezbariérová trasa radnice - pošta</t>
  </si>
  <si>
    <t>2219V09</t>
  </si>
  <si>
    <t>P - křižovatka Štramberská - Npor. Loma</t>
  </si>
  <si>
    <t>2219V10</t>
  </si>
  <si>
    <t>Cyklopropojení Příbor - západ</t>
  </si>
  <si>
    <t>2219V11</t>
  </si>
  <si>
    <t>Sanace opěrné zdi ul. Farní - Žižkova</t>
  </si>
  <si>
    <t>2219V12</t>
  </si>
  <si>
    <t>Rekonstrukce chodníků na ul. Štefánikově</t>
  </si>
  <si>
    <t>2221V02</t>
  </si>
  <si>
    <t>Autobusové přístřešky na Hájově</t>
  </si>
  <si>
    <t>2221V03</t>
  </si>
  <si>
    <t>Autobusové přístřešky na Prchalově</t>
  </si>
  <si>
    <t>3113V07</t>
  </si>
  <si>
    <t>ZŠ Jičínská - energetické úspory</t>
  </si>
  <si>
    <t>3113V09</t>
  </si>
  <si>
    <t>Sportovní hřiště u ul. Vrchlického</t>
  </si>
  <si>
    <t>3113V11</t>
  </si>
  <si>
    <t>Rekonstrukce šk.družiny na ul. Sv.Čecha</t>
  </si>
  <si>
    <t>3412</t>
  </si>
  <si>
    <t>Sportovní zařízení v majetku města</t>
  </si>
  <si>
    <t>3412V03</t>
  </si>
  <si>
    <t>Multifunkční hřiště Klokočov</t>
  </si>
  <si>
    <t>Celkem za skupinu Sportovní zařízení v majetku města</t>
  </si>
  <si>
    <t>3612V02</t>
  </si>
  <si>
    <t>Objekt čp. 245 a 247 na ul. Jičínská</t>
  </si>
  <si>
    <t>3613V03</t>
  </si>
  <si>
    <t>Výkup domu čp. 54</t>
  </si>
  <si>
    <t>3613V05</t>
  </si>
  <si>
    <t>SÚ domu čp. 54 na ul. Jičínská</t>
  </si>
  <si>
    <t>3613V07</t>
  </si>
  <si>
    <t>SÚ objektu Masarykova čp. 586</t>
  </si>
  <si>
    <t>3613V08</t>
  </si>
  <si>
    <t>Rekonstrukce domu čp. 118</t>
  </si>
  <si>
    <t>3613V09</t>
  </si>
  <si>
    <t>SÚ budovy čp. 1346 na ul. Dukelské</t>
  </si>
  <si>
    <t>3631V03</t>
  </si>
  <si>
    <t>VO Hájov</t>
  </si>
  <si>
    <t>3631V04</t>
  </si>
  <si>
    <t>Rekonstrukce VO části Benátek</t>
  </si>
  <si>
    <t>3631V05</t>
  </si>
  <si>
    <t>Osvětlení parkoviště za Letkou</t>
  </si>
  <si>
    <t>3631V06</t>
  </si>
  <si>
    <t>VO na ulici Frenštátské</t>
  </si>
  <si>
    <t>3631V07</t>
  </si>
  <si>
    <t>Rek.VO na sídlišti Npor.Loma-Šafaříkova</t>
  </si>
  <si>
    <t>3633V02</t>
  </si>
  <si>
    <t>Optický kabel z čp. 118  na radnici</t>
  </si>
  <si>
    <t>3635V01</t>
  </si>
  <si>
    <t>Projektové přípravy</t>
  </si>
  <si>
    <t>3639V04</t>
  </si>
  <si>
    <t>Výkupy pozemků</t>
  </si>
  <si>
    <t>3713</t>
  </si>
  <si>
    <t>Změny technologií vytápění</t>
  </si>
  <si>
    <t>3713V01</t>
  </si>
  <si>
    <t>Projekt Kotlíková dotace</t>
  </si>
  <si>
    <t>Celkem za skupinu Změny technologií vytápění</t>
  </si>
  <si>
    <t>3722V08</t>
  </si>
  <si>
    <t>Sběrný dvůr Točna</t>
  </si>
  <si>
    <t>3722V09</t>
  </si>
  <si>
    <t>Re-use centrum</t>
  </si>
  <si>
    <t>3722V10</t>
  </si>
  <si>
    <t>Kompostárna Točna - zpevnění ploch</t>
  </si>
  <si>
    <t>3745V03</t>
  </si>
  <si>
    <t>Parčík u lávky - revitalizace</t>
  </si>
  <si>
    <t>5311V07</t>
  </si>
  <si>
    <t>Pořízení nového služebního vozidla</t>
  </si>
  <si>
    <t>5311V08</t>
  </si>
  <si>
    <t>Obnova a rozšíření kamerového systému</t>
  </si>
  <si>
    <t>5512V04</t>
  </si>
  <si>
    <t>Stanice JSDH Příbor</t>
  </si>
  <si>
    <t>6171V18</t>
  </si>
  <si>
    <t>SÚ radnice - II., SÚ a bezbariér. úpravy</t>
  </si>
  <si>
    <t>Celkem za třídu Kapitálové výdaje</t>
  </si>
  <si>
    <t>Celkem Výdaje</t>
  </si>
  <si>
    <t>Financování</t>
  </si>
  <si>
    <t>8115</t>
  </si>
  <si>
    <t>Změna stavu krátkodobých prostř. na BÚ</t>
  </si>
  <si>
    <t>8124</t>
  </si>
  <si>
    <t>Splátky úvěrů</t>
  </si>
  <si>
    <t>Celkem za třídu Financování</t>
  </si>
  <si>
    <t>Celkem Financování</t>
  </si>
  <si>
    <t>Schválený rozpočet - ZM 11.12.2019</t>
  </si>
  <si>
    <t>Schválené RO č. 1 - ZM 01.04.2020</t>
  </si>
  <si>
    <t>Schválené RO č. 2 - ZM 24.06.2020</t>
  </si>
  <si>
    <t>Schválené RO č. 3 - RM 28.07.2020</t>
  </si>
  <si>
    <t>Schválené RO č. 4 - ZM 16.09.2020</t>
  </si>
  <si>
    <t>Upravený rozpočet po zapracování RO č. 5</t>
  </si>
  <si>
    <t>Návrh RO č. 5 města Příbor na rok 2020</t>
  </si>
  <si>
    <t>4116_09</t>
  </si>
  <si>
    <t>Neinvestiční dotace MŠ Pionýrů</t>
  </si>
  <si>
    <t>3111V05</t>
  </si>
  <si>
    <t>MŠ Pionýrů - neinvestiční dotace</t>
  </si>
  <si>
    <t>4122_02</t>
  </si>
  <si>
    <t>Dotace - Vstupy do tur.atraktivit zdarma</t>
  </si>
  <si>
    <t>4116_08</t>
  </si>
  <si>
    <t>Neinvestiční dotace ZŠ Npor. Loma</t>
  </si>
  <si>
    <t>3113V08</t>
  </si>
  <si>
    <t>ZŠ Npor. Loma - neinvest. účelová dotace</t>
  </si>
  <si>
    <t>Volby do zastupitelstev územních celků</t>
  </si>
  <si>
    <t>6115V01</t>
  </si>
  <si>
    <t>Volby do zastupitelstva kraje</t>
  </si>
  <si>
    <t>Celkem za skupinu Volby do zastupitlstev územních celků</t>
  </si>
  <si>
    <t>6409.1</t>
  </si>
  <si>
    <t>Návrh RO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</si>
</sst>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5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Font="1"/>
    <xf numFmtId="4" fontId="8" fillId="2" borderId="4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/>
    <xf numFmtId="4" fontId="2" fillId="0" borderId="0" xfId="0" applyNumberFormat="1" applyFont="1"/>
    <xf numFmtId="0" fontId="0" fillId="0" borderId="0" xfId="0" applyAlignment="1"/>
    <xf numFmtId="4" fontId="6" fillId="0" borderId="1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/>
    <xf numFmtId="4" fontId="9" fillId="0" borderId="0" xfId="0" applyNumberFormat="1" applyFont="1" applyAlignment="1"/>
    <xf numFmtId="0" fontId="10" fillId="0" borderId="0" xfId="0" applyFont="1" applyAlignment="1"/>
    <xf numFmtId="4" fontId="8" fillId="3" borderId="4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4" fontId="4" fillId="4" borderId="4" xfId="0" applyNumberFormat="1" applyFont="1" applyFill="1" applyBorder="1" applyAlignment="1">
      <alignment horizontal="right" vertical="center"/>
    </xf>
    <xf numFmtId="4" fontId="4" fillId="4" borderId="5" xfId="0" applyNumberFormat="1" applyFont="1" applyFill="1" applyBorder="1" applyAlignment="1">
      <alignment horizontal="right" vertical="center"/>
    </xf>
    <xf numFmtId="4" fontId="4" fillId="4" borderId="8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4" fillId="4" borderId="6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0" xfId="0" applyNumberFormat="1"/>
    <xf numFmtId="4" fontId="6" fillId="0" borderId="1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8" fillId="2" borderId="5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9"/>
  <sheetViews>
    <sheetView tabSelected="1" zoomScaleNormal="100" workbookViewId="0">
      <selection activeCell="A20" sqref="A20"/>
    </sheetView>
  </sheetViews>
  <sheetFormatPr defaultRowHeight="15" x14ac:dyDescent="0.25"/>
  <cols>
    <col min="1" max="1" width="7.5703125" customWidth="1"/>
    <col min="2" max="2" width="10.140625" customWidth="1"/>
    <col min="3" max="3" width="4.7109375" customWidth="1"/>
    <col min="4" max="5" width="8.7109375" customWidth="1"/>
    <col min="6" max="6" width="10.7109375" customWidth="1"/>
    <col min="7" max="8" width="12.7109375" customWidth="1"/>
    <col min="9" max="11" width="12.7109375" style="1" customWidth="1"/>
    <col min="12" max="12" width="12.7109375" style="29" customWidth="1"/>
    <col min="13" max="13" width="12.7109375" customWidth="1"/>
  </cols>
  <sheetData>
    <row r="1" spans="1:13" ht="15.75" x14ac:dyDescent="0.25">
      <c r="A1" s="64"/>
      <c r="B1" s="64"/>
      <c r="C1" s="66" t="s">
        <v>0</v>
      </c>
      <c r="D1" s="66"/>
      <c r="E1" s="66"/>
      <c r="F1" s="66"/>
      <c r="G1" s="66"/>
      <c r="H1" s="66"/>
      <c r="I1" s="2"/>
      <c r="J1" s="2"/>
      <c r="K1" s="2"/>
      <c r="L1" s="25"/>
      <c r="M1" s="3" t="s">
        <v>1</v>
      </c>
    </row>
    <row r="2" spans="1:13" ht="16.5" thickBot="1" x14ac:dyDescent="0.3">
      <c r="A2" s="64"/>
      <c r="B2" s="64"/>
      <c r="C2" s="66"/>
      <c r="D2" s="66"/>
      <c r="E2" s="66"/>
      <c r="F2" s="66"/>
      <c r="G2" s="66"/>
      <c r="H2" s="66"/>
      <c r="I2" s="2"/>
      <c r="J2" s="2"/>
      <c r="K2" s="2"/>
      <c r="L2" s="25"/>
      <c r="M2" s="3" t="s">
        <v>2</v>
      </c>
    </row>
    <row r="3" spans="1:13" ht="26.1" customHeight="1" thickBot="1" x14ac:dyDescent="0.3">
      <c r="A3" s="65" t="s">
        <v>693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26.1" customHeight="1" x14ac:dyDescent="0.25">
      <c r="A6" s="71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ht="50.1" customHeight="1" x14ac:dyDescent="0.25">
      <c r="A7" s="72" t="s">
        <v>4</v>
      </c>
      <c r="B7" s="67"/>
      <c r="C7" s="67"/>
      <c r="D7" s="67"/>
      <c r="E7" s="67"/>
      <c r="F7" s="67"/>
      <c r="G7" s="4" t="s">
        <v>687</v>
      </c>
      <c r="H7" s="5" t="s">
        <v>688</v>
      </c>
      <c r="I7" s="17" t="s">
        <v>689</v>
      </c>
      <c r="J7" s="17" t="s">
        <v>690</v>
      </c>
      <c r="K7" s="17" t="s">
        <v>691</v>
      </c>
      <c r="L7" s="26" t="s">
        <v>709</v>
      </c>
      <c r="M7" s="6" t="s">
        <v>692</v>
      </c>
    </row>
    <row r="8" spans="1:13" x14ac:dyDescent="0.25">
      <c r="A8" s="7" t="s">
        <v>5</v>
      </c>
      <c r="B8" s="68" t="s">
        <v>6</v>
      </c>
      <c r="C8" s="68"/>
      <c r="D8" s="68"/>
      <c r="E8" s="68"/>
      <c r="F8" s="68"/>
      <c r="G8" s="68"/>
      <c r="H8" s="68"/>
      <c r="I8" s="69"/>
      <c r="J8" s="69"/>
      <c r="K8" s="69"/>
      <c r="L8" s="69"/>
      <c r="M8" s="70"/>
    </row>
    <row r="9" spans="1:13" x14ac:dyDescent="0.25">
      <c r="B9" s="9" t="s">
        <v>7</v>
      </c>
      <c r="C9" s="67" t="s">
        <v>8</v>
      </c>
      <c r="D9" s="67"/>
      <c r="E9" s="67"/>
      <c r="F9" s="67"/>
      <c r="G9" s="10">
        <v>32271500</v>
      </c>
      <c r="H9" s="19"/>
      <c r="I9" s="11">
        <v>-6454000</v>
      </c>
      <c r="J9" s="18"/>
      <c r="K9" s="18"/>
      <c r="L9" s="27"/>
      <c r="M9" s="12">
        <v>25817500</v>
      </c>
    </row>
    <row r="10" spans="1:13" x14ac:dyDescent="0.25">
      <c r="B10" s="9" t="s">
        <v>9</v>
      </c>
      <c r="C10" s="67" t="s">
        <v>10</v>
      </c>
      <c r="D10" s="67"/>
      <c r="E10" s="67"/>
      <c r="F10" s="67"/>
      <c r="G10" s="10">
        <v>627000</v>
      </c>
      <c r="H10" s="19"/>
      <c r="I10" s="11">
        <v>-125000</v>
      </c>
      <c r="J10" s="18"/>
      <c r="K10" s="18"/>
      <c r="L10" s="27"/>
      <c r="M10" s="12">
        <v>502000</v>
      </c>
    </row>
    <row r="11" spans="1:13" x14ac:dyDescent="0.25">
      <c r="B11" s="9" t="s">
        <v>11</v>
      </c>
      <c r="C11" s="67" t="s">
        <v>12</v>
      </c>
      <c r="D11" s="67"/>
      <c r="E11" s="67"/>
      <c r="F11" s="67"/>
      <c r="G11" s="10">
        <v>2660000</v>
      </c>
      <c r="H11" s="21"/>
      <c r="I11" s="11">
        <v>-532000</v>
      </c>
      <c r="J11" s="18"/>
      <c r="K11" s="18"/>
      <c r="L11" s="27"/>
      <c r="M11" s="12">
        <v>2128000</v>
      </c>
    </row>
    <row r="12" spans="1:13" x14ac:dyDescent="0.25">
      <c r="B12" s="9" t="s">
        <v>13</v>
      </c>
      <c r="C12" s="67" t="s">
        <v>14</v>
      </c>
      <c r="D12" s="67"/>
      <c r="E12" s="67"/>
      <c r="F12" s="67"/>
      <c r="G12" s="10">
        <v>24700000</v>
      </c>
      <c r="H12" s="20"/>
      <c r="I12" s="11">
        <v>-4940000</v>
      </c>
      <c r="J12" s="18"/>
      <c r="K12" s="18"/>
      <c r="L12" s="27"/>
      <c r="M12" s="12">
        <v>19760000</v>
      </c>
    </row>
    <row r="13" spans="1:13" x14ac:dyDescent="0.25">
      <c r="B13" s="9" t="s">
        <v>15</v>
      </c>
      <c r="C13" s="67" t="s">
        <v>16</v>
      </c>
      <c r="D13" s="67"/>
      <c r="E13" s="67"/>
      <c r="F13" s="67"/>
      <c r="G13" s="10">
        <v>0</v>
      </c>
      <c r="H13" s="11">
        <v>3580000</v>
      </c>
      <c r="I13" s="18"/>
      <c r="J13" s="18"/>
      <c r="K13" s="18"/>
      <c r="L13" s="27"/>
      <c r="M13" s="12">
        <v>3580000</v>
      </c>
    </row>
    <row r="14" spans="1:13" x14ac:dyDescent="0.25">
      <c r="B14" s="9" t="s">
        <v>17</v>
      </c>
      <c r="C14" s="67" t="s">
        <v>18</v>
      </c>
      <c r="D14" s="67"/>
      <c r="E14" s="67"/>
      <c r="F14" s="67"/>
      <c r="G14" s="10">
        <v>61854500</v>
      </c>
      <c r="H14" s="11"/>
      <c r="I14" s="11">
        <v>-12371000</v>
      </c>
      <c r="J14" s="18"/>
      <c r="K14" s="18"/>
      <c r="L14" s="27"/>
      <c r="M14" s="12">
        <v>49483500</v>
      </c>
    </row>
    <row r="15" spans="1:13" x14ac:dyDescent="0.25">
      <c r="B15" s="9" t="s">
        <v>19</v>
      </c>
      <c r="C15" s="67" t="s">
        <v>20</v>
      </c>
      <c r="D15" s="67"/>
      <c r="E15" s="67"/>
      <c r="F15" s="67"/>
      <c r="G15" s="10">
        <v>5000</v>
      </c>
      <c r="H15" s="11"/>
      <c r="I15" s="11">
        <v>155000</v>
      </c>
      <c r="J15" s="18"/>
      <c r="K15" s="18"/>
      <c r="L15" s="27">
        <v>5000</v>
      </c>
      <c r="M15" s="12">
        <v>165000</v>
      </c>
    </row>
    <row r="16" spans="1:13" x14ac:dyDescent="0.25">
      <c r="B16" s="9" t="s">
        <v>21</v>
      </c>
      <c r="C16" s="67" t="s">
        <v>22</v>
      </c>
      <c r="D16" s="67"/>
      <c r="E16" s="67"/>
      <c r="F16" s="67"/>
      <c r="G16" s="10">
        <v>4034000</v>
      </c>
      <c r="H16" s="11"/>
      <c r="I16" s="11">
        <v>0</v>
      </c>
      <c r="J16" s="18"/>
      <c r="K16" s="18"/>
      <c r="L16" s="27"/>
      <c r="M16" s="12">
        <v>4034000</v>
      </c>
    </row>
    <row r="17" spans="1:13" x14ac:dyDescent="0.25">
      <c r="B17" s="9" t="s">
        <v>23</v>
      </c>
      <c r="C17" s="67" t="s">
        <v>24</v>
      </c>
      <c r="D17" s="67"/>
      <c r="E17" s="67"/>
      <c r="F17" s="67"/>
      <c r="G17" s="10">
        <v>260000</v>
      </c>
      <c r="H17" s="11"/>
      <c r="I17" s="11">
        <v>0</v>
      </c>
      <c r="J17" s="18"/>
      <c r="K17" s="18"/>
      <c r="L17" s="27"/>
      <c r="M17" s="12">
        <v>260000</v>
      </c>
    </row>
    <row r="18" spans="1:13" x14ac:dyDescent="0.25">
      <c r="B18" s="9" t="s">
        <v>25</v>
      </c>
      <c r="C18" s="67" t="s">
        <v>26</v>
      </c>
      <c r="D18" s="67"/>
      <c r="E18" s="67"/>
      <c r="F18" s="67"/>
      <c r="G18" s="10">
        <v>200000</v>
      </c>
      <c r="H18" s="11"/>
      <c r="I18" s="11">
        <v>0</v>
      </c>
      <c r="J18" s="18"/>
      <c r="K18" s="18"/>
      <c r="L18" s="27"/>
      <c r="M18" s="12">
        <v>200000</v>
      </c>
    </row>
    <row r="19" spans="1:13" x14ac:dyDescent="0.25">
      <c r="B19" s="9" t="s">
        <v>27</v>
      </c>
      <c r="C19" s="67" t="s">
        <v>28</v>
      </c>
      <c r="D19" s="67"/>
      <c r="E19" s="67"/>
      <c r="F19" s="67"/>
      <c r="G19" s="10">
        <v>550000</v>
      </c>
      <c r="H19" s="11"/>
      <c r="I19" s="11">
        <v>850000</v>
      </c>
      <c r="J19" s="18"/>
      <c r="K19" s="18"/>
      <c r="L19" s="27">
        <v>241000</v>
      </c>
      <c r="M19" s="12">
        <v>1641000</v>
      </c>
    </row>
    <row r="20" spans="1:13" x14ac:dyDescent="0.25">
      <c r="B20" s="9" t="s">
        <v>29</v>
      </c>
      <c r="C20" s="67" t="s">
        <v>30</v>
      </c>
      <c r="D20" s="67"/>
      <c r="E20" s="67"/>
      <c r="F20" s="67"/>
      <c r="G20" s="10">
        <v>1000000</v>
      </c>
      <c r="H20" s="11"/>
      <c r="I20" s="11">
        <v>0</v>
      </c>
      <c r="J20" s="18"/>
      <c r="K20" s="18"/>
      <c r="L20" s="27">
        <v>-200000</v>
      </c>
      <c r="M20" s="12">
        <v>800000</v>
      </c>
    </row>
    <row r="21" spans="1:13" x14ac:dyDescent="0.25">
      <c r="B21" s="9" t="s">
        <v>31</v>
      </c>
      <c r="C21" s="67" t="s">
        <v>32</v>
      </c>
      <c r="D21" s="67"/>
      <c r="E21" s="67"/>
      <c r="F21" s="67"/>
      <c r="G21" s="10">
        <v>900000</v>
      </c>
      <c r="H21" s="18"/>
      <c r="I21" s="11">
        <v>-180000</v>
      </c>
      <c r="J21" s="18"/>
      <c r="K21" s="18"/>
      <c r="L21" s="27"/>
      <c r="M21" s="12">
        <v>720000</v>
      </c>
    </row>
    <row r="22" spans="1:13" x14ac:dyDescent="0.25">
      <c r="B22" s="9" t="s">
        <v>33</v>
      </c>
      <c r="C22" s="67" t="s">
        <v>34</v>
      </c>
      <c r="D22" s="67"/>
      <c r="E22" s="67"/>
      <c r="F22" s="67"/>
      <c r="G22" s="10">
        <v>2000000</v>
      </c>
      <c r="H22" s="11"/>
      <c r="I22" s="11">
        <v>-400000</v>
      </c>
      <c r="J22" s="18"/>
      <c r="K22" s="18"/>
      <c r="L22" s="27"/>
      <c r="M22" s="12">
        <v>1600000</v>
      </c>
    </row>
    <row r="23" spans="1:13" x14ac:dyDescent="0.25">
      <c r="B23" s="8" t="s">
        <v>35</v>
      </c>
      <c r="C23" s="73" t="s">
        <v>36</v>
      </c>
      <c r="D23" s="73"/>
      <c r="E23" s="73"/>
      <c r="F23" s="73"/>
      <c r="G23" s="10">
        <v>3520000</v>
      </c>
      <c r="H23" s="11"/>
      <c r="I23" s="11">
        <v>0</v>
      </c>
      <c r="J23" s="18"/>
      <c r="K23" s="18"/>
      <c r="L23" s="27"/>
      <c r="M23" s="12">
        <v>3520000</v>
      </c>
    </row>
    <row r="24" spans="1:13" ht="15.95" customHeight="1" x14ac:dyDescent="0.25">
      <c r="A24" s="74" t="s">
        <v>38</v>
      </c>
      <c r="B24" s="75"/>
      <c r="C24" s="75"/>
      <c r="D24" s="75"/>
      <c r="E24" s="75"/>
      <c r="F24" s="75"/>
      <c r="G24" s="13">
        <f>SUM(G9:G23)</f>
        <v>134582000</v>
      </c>
      <c r="H24" s="13">
        <f t="shared" ref="H24:K24" si="0">SUM(H9:H23)</f>
        <v>3580000</v>
      </c>
      <c r="I24" s="13">
        <f t="shared" si="0"/>
        <v>-23997000</v>
      </c>
      <c r="J24" s="13">
        <f t="shared" si="0"/>
        <v>0</v>
      </c>
      <c r="K24" s="13">
        <f t="shared" si="0"/>
        <v>0</v>
      </c>
      <c r="L24" s="30">
        <f>SUM(L9:L23)</f>
        <v>46000</v>
      </c>
      <c r="M24" s="13">
        <f>SUM(M9:M23)</f>
        <v>114211000</v>
      </c>
    </row>
    <row r="25" spans="1:13" s="22" customFormat="1" ht="15.95" customHeight="1" x14ac:dyDescent="0.25">
      <c r="A25" s="23"/>
      <c r="B25" s="23"/>
      <c r="C25" s="23"/>
      <c r="D25" s="23"/>
      <c r="E25" s="23"/>
      <c r="F25" s="23"/>
      <c r="G25" s="24">
        <v>134582000</v>
      </c>
      <c r="H25" s="24">
        <v>3580000</v>
      </c>
      <c r="I25" s="24">
        <v>-23997000</v>
      </c>
      <c r="J25" s="24">
        <v>0</v>
      </c>
      <c r="K25" s="24">
        <v>0</v>
      </c>
      <c r="L25" s="28">
        <v>46000</v>
      </c>
      <c r="M25" s="24">
        <v>114211000</v>
      </c>
    </row>
    <row r="26" spans="1:13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</row>
    <row r="27" spans="1:13" ht="50.1" customHeight="1" x14ac:dyDescent="0.25">
      <c r="A27" s="72" t="s">
        <v>39</v>
      </c>
      <c r="B27" s="67"/>
      <c r="C27" s="67"/>
      <c r="D27" s="67"/>
      <c r="E27" s="67"/>
      <c r="F27" s="67"/>
      <c r="G27" s="4" t="s">
        <v>687</v>
      </c>
      <c r="H27" s="5" t="s">
        <v>688</v>
      </c>
      <c r="I27" s="17" t="s">
        <v>689</v>
      </c>
      <c r="J27" s="17" t="s">
        <v>690</v>
      </c>
      <c r="K27" s="17" t="s">
        <v>691</v>
      </c>
      <c r="L27" s="26" t="s">
        <v>709</v>
      </c>
      <c r="M27" s="6" t="s">
        <v>692</v>
      </c>
    </row>
    <row r="28" spans="1:13" x14ac:dyDescent="0.25">
      <c r="B28" s="9" t="s">
        <v>40</v>
      </c>
      <c r="C28" s="67" t="s">
        <v>41</v>
      </c>
      <c r="D28" s="67"/>
      <c r="E28" s="67"/>
      <c r="F28" s="67"/>
      <c r="G28" s="10">
        <v>503000</v>
      </c>
      <c r="H28" s="11">
        <v>0</v>
      </c>
      <c r="I28" s="18"/>
      <c r="J28" s="18"/>
      <c r="K28" s="18"/>
      <c r="L28" s="27">
        <v>-305000</v>
      </c>
      <c r="M28" s="12">
        <f>SUM(G28:L28)</f>
        <v>198000</v>
      </c>
    </row>
    <row r="29" spans="1:13" x14ac:dyDescent="0.25">
      <c r="B29" s="9" t="s">
        <v>42</v>
      </c>
      <c r="C29" s="67" t="s">
        <v>43</v>
      </c>
      <c r="D29" s="67"/>
      <c r="E29" s="67"/>
      <c r="F29" s="67"/>
      <c r="G29" s="10">
        <v>102000</v>
      </c>
      <c r="H29" s="11">
        <v>0</v>
      </c>
      <c r="I29" s="18"/>
      <c r="J29" s="18"/>
      <c r="K29" s="18"/>
      <c r="L29" s="27">
        <v>0</v>
      </c>
      <c r="M29" s="12">
        <f t="shared" ref="M29:M74" si="1">SUM(G29:L29)</f>
        <v>102000</v>
      </c>
    </row>
    <row r="30" spans="1:13" x14ac:dyDescent="0.25">
      <c r="B30" s="9" t="s">
        <v>44</v>
      </c>
      <c r="C30" s="67" t="s">
        <v>45</v>
      </c>
      <c r="D30" s="67"/>
      <c r="E30" s="67"/>
      <c r="F30" s="67"/>
      <c r="G30" s="10">
        <v>100000</v>
      </c>
      <c r="H30" s="11">
        <v>0</v>
      </c>
      <c r="I30" s="18"/>
      <c r="J30" s="18"/>
      <c r="K30" s="18"/>
      <c r="L30" s="27">
        <v>0</v>
      </c>
      <c r="M30" s="12">
        <f t="shared" si="1"/>
        <v>100000</v>
      </c>
    </row>
    <row r="31" spans="1:13" x14ac:dyDescent="0.25">
      <c r="B31" s="9" t="s">
        <v>46</v>
      </c>
      <c r="C31" s="67" t="s">
        <v>47</v>
      </c>
      <c r="D31" s="67"/>
      <c r="E31" s="67"/>
      <c r="F31" s="67"/>
      <c r="G31" s="10">
        <v>0</v>
      </c>
      <c r="H31" s="11">
        <v>0</v>
      </c>
      <c r="I31" s="18"/>
      <c r="J31" s="18"/>
      <c r="K31" s="18"/>
      <c r="L31" s="27">
        <v>1000</v>
      </c>
      <c r="M31" s="12">
        <f t="shared" si="1"/>
        <v>1000</v>
      </c>
    </row>
    <row r="32" spans="1:13" x14ac:dyDescent="0.25">
      <c r="B32" s="9" t="s">
        <v>48</v>
      </c>
      <c r="C32" s="67" t="s">
        <v>49</v>
      </c>
      <c r="D32" s="67"/>
      <c r="E32" s="67"/>
      <c r="F32" s="67"/>
      <c r="G32" s="10">
        <v>172000</v>
      </c>
      <c r="H32" s="11">
        <v>0</v>
      </c>
      <c r="I32" s="18"/>
      <c r="J32" s="18"/>
      <c r="K32" s="18"/>
      <c r="L32" s="27">
        <v>-30000</v>
      </c>
      <c r="M32" s="12">
        <f t="shared" si="1"/>
        <v>142000</v>
      </c>
    </row>
    <row r="33" spans="2:13" x14ac:dyDescent="0.25">
      <c r="B33" s="9" t="s">
        <v>50</v>
      </c>
      <c r="C33" s="67" t="s">
        <v>51</v>
      </c>
      <c r="D33" s="67"/>
      <c r="E33" s="67"/>
      <c r="F33" s="67"/>
      <c r="G33" s="10">
        <v>80000</v>
      </c>
      <c r="H33" s="11">
        <v>0</v>
      </c>
      <c r="I33" s="18"/>
      <c r="J33" s="18"/>
      <c r="K33" s="18"/>
      <c r="L33" s="27">
        <v>-35000</v>
      </c>
      <c r="M33" s="12">
        <f t="shared" si="1"/>
        <v>45000</v>
      </c>
    </row>
    <row r="34" spans="2:13" x14ac:dyDescent="0.25">
      <c r="B34" s="9" t="s">
        <v>52</v>
      </c>
      <c r="C34" s="67" t="s">
        <v>53</v>
      </c>
      <c r="D34" s="67"/>
      <c r="E34" s="67"/>
      <c r="F34" s="67"/>
      <c r="G34" s="10">
        <v>441000</v>
      </c>
      <c r="H34" s="11">
        <v>0</v>
      </c>
      <c r="I34" s="18">
        <v>14000</v>
      </c>
      <c r="J34" s="18"/>
      <c r="K34" s="18"/>
      <c r="L34" s="27">
        <v>-100000</v>
      </c>
      <c r="M34" s="12">
        <f t="shared" si="1"/>
        <v>355000</v>
      </c>
    </row>
    <row r="35" spans="2:13" x14ac:dyDescent="0.25">
      <c r="B35" s="9" t="s">
        <v>54</v>
      </c>
      <c r="C35" s="67" t="s">
        <v>55</v>
      </c>
      <c r="D35" s="67"/>
      <c r="E35" s="67"/>
      <c r="F35" s="67"/>
      <c r="G35" s="10">
        <v>20000</v>
      </c>
      <c r="H35" s="11">
        <v>50000</v>
      </c>
      <c r="I35" s="18">
        <v>75500</v>
      </c>
      <c r="J35" s="18"/>
      <c r="K35" s="18"/>
      <c r="L35" s="27">
        <v>74500</v>
      </c>
      <c r="M35" s="12">
        <f t="shared" si="1"/>
        <v>220000</v>
      </c>
    </row>
    <row r="36" spans="2:13" x14ac:dyDescent="0.25">
      <c r="B36" s="9" t="s">
        <v>56</v>
      </c>
      <c r="C36" s="67" t="s">
        <v>57</v>
      </c>
      <c r="D36" s="67"/>
      <c r="E36" s="67"/>
      <c r="F36" s="67"/>
      <c r="G36" s="10">
        <v>0</v>
      </c>
      <c r="H36" s="11">
        <v>0</v>
      </c>
      <c r="I36" s="18">
        <v>7000</v>
      </c>
      <c r="J36" s="18"/>
      <c r="K36" s="18"/>
      <c r="L36" s="27"/>
      <c r="M36" s="12">
        <f t="shared" si="1"/>
        <v>7000</v>
      </c>
    </row>
    <row r="37" spans="2:13" x14ac:dyDescent="0.25">
      <c r="B37" s="9" t="s">
        <v>58</v>
      </c>
      <c r="C37" s="67" t="s">
        <v>59</v>
      </c>
      <c r="D37" s="67"/>
      <c r="E37" s="67"/>
      <c r="F37" s="67"/>
      <c r="G37" s="10">
        <v>80000</v>
      </c>
      <c r="H37" s="11">
        <v>0</v>
      </c>
      <c r="I37" s="18"/>
      <c r="J37" s="18"/>
      <c r="K37" s="18"/>
      <c r="L37" s="27">
        <v>-30000</v>
      </c>
      <c r="M37" s="12">
        <f t="shared" si="1"/>
        <v>50000</v>
      </c>
    </row>
    <row r="38" spans="2:13" x14ac:dyDescent="0.25">
      <c r="B38" s="9" t="s">
        <v>60</v>
      </c>
      <c r="C38" s="67" t="s">
        <v>61</v>
      </c>
      <c r="D38" s="67"/>
      <c r="E38" s="67"/>
      <c r="F38" s="67"/>
      <c r="G38" s="10">
        <v>28500000</v>
      </c>
      <c r="H38" s="11">
        <v>0</v>
      </c>
      <c r="I38" s="18"/>
      <c r="J38" s="18"/>
      <c r="K38" s="18"/>
      <c r="L38" s="27">
        <v>1053500</v>
      </c>
      <c r="M38" s="12">
        <f t="shared" si="1"/>
        <v>29553500</v>
      </c>
    </row>
    <row r="39" spans="2:13" x14ac:dyDescent="0.25">
      <c r="B39" s="9" t="s">
        <v>62</v>
      </c>
      <c r="C39" s="67" t="s">
        <v>63</v>
      </c>
      <c r="D39" s="67"/>
      <c r="E39" s="67"/>
      <c r="F39" s="67"/>
      <c r="G39" s="10">
        <v>0</v>
      </c>
      <c r="H39" s="11">
        <v>0</v>
      </c>
      <c r="I39" s="18">
        <v>91500</v>
      </c>
      <c r="J39" s="18"/>
      <c r="K39" s="18"/>
      <c r="L39" s="27"/>
      <c r="M39" s="12">
        <f t="shared" si="1"/>
        <v>91500</v>
      </c>
    </row>
    <row r="40" spans="2:13" x14ac:dyDescent="0.25">
      <c r="B40" s="9" t="s">
        <v>64</v>
      </c>
      <c r="C40" s="67" t="s">
        <v>65</v>
      </c>
      <c r="D40" s="67"/>
      <c r="E40" s="67"/>
      <c r="F40" s="67"/>
      <c r="G40" s="10">
        <v>0</v>
      </c>
      <c r="H40" s="11">
        <v>0</v>
      </c>
      <c r="I40" s="18">
        <v>1100000</v>
      </c>
      <c r="J40" s="18"/>
      <c r="K40" s="18"/>
      <c r="L40" s="27"/>
      <c r="M40" s="12">
        <f t="shared" si="1"/>
        <v>1100000</v>
      </c>
    </row>
    <row r="41" spans="2:13" x14ac:dyDescent="0.25">
      <c r="B41" s="9" t="s">
        <v>66</v>
      </c>
      <c r="C41" s="67" t="s">
        <v>67</v>
      </c>
      <c r="D41" s="67"/>
      <c r="E41" s="67"/>
      <c r="F41" s="67"/>
      <c r="G41" s="10">
        <v>1303000</v>
      </c>
      <c r="H41" s="11">
        <v>0</v>
      </c>
      <c r="I41" s="18">
        <v>-31000</v>
      </c>
      <c r="J41" s="18"/>
      <c r="K41" s="18"/>
      <c r="L41" s="27">
        <v>-107000</v>
      </c>
      <c r="M41" s="12">
        <f t="shared" si="1"/>
        <v>1165000</v>
      </c>
    </row>
    <row r="42" spans="2:13" x14ac:dyDescent="0.25">
      <c r="B42" s="9" t="s">
        <v>68</v>
      </c>
      <c r="C42" s="67" t="s">
        <v>69</v>
      </c>
      <c r="D42" s="67"/>
      <c r="E42" s="67"/>
      <c r="F42" s="67"/>
      <c r="G42" s="10">
        <v>10000</v>
      </c>
      <c r="H42" s="11">
        <v>0</v>
      </c>
      <c r="I42" s="18"/>
      <c r="J42" s="18"/>
      <c r="K42" s="18"/>
      <c r="L42" s="27"/>
      <c r="M42" s="12">
        <f t="shared" si="1"/>
        <v>10000</v>
      </c>
    </row>
    <row r="43" spans="2:13" x14ac:dyDescent="0.25">
      <c r="B43" s="9" t="s">
        <v>70</v>
      </c>
      <c r="C43" s="67" t="s">
        <v>71</v>
      </c>
      <c r="D43" s="67"/>
      <c r="E43" s="67"/>
      <c r="F43" s="67"/>
      <c r="G43" s="10">
        <v>0</v>
      </c>
      <c r="H43" s="11">
        <v>0</v>
      </c>
      <c r="I43" s="18">
        <v>4000</v>
      </c>
      <c r="J43" s="18"/>
      <c r="K43" s="18"/>
      <c r="L43" s="27"/>
      <c r="M43" s="12">
        <f t="shared" si="1"/>
        <v>4000</v>
      </c>
    </row>
    <row r="44" spans="2:13" x14ac:dyDescent="0.25">
      <c r="B44" s="9" t="s">
        <v>72</v>
      </c>
      <c r="C44" s="67" t="s">
        <v>73</v>
      </c>
      <c r="D44" s="67"/>
      <c r="E44" s="67"/>
      <c r="F44" s="67"/>
      <c r="G44" s="10">
        <v>220000</v>
      </c>
      <c r="H44" s="11">
        <v>0</v>
      </c>
      <c r="I44" s="18">
        <v>-60000</v>
      </c>
      <c r="J44" s="18"/>
      <c r="K44" s="18"/>
      <c r="L44" s="27"/>
      <c r="M44" s="12">
        <f t="shared" si="1"/>
        <v>160000</v>
      </c>
    </row>
    <row r="45" spans="2:13" x14ac:dyDescent="0.25">
      <c r="B45" s="9" t="s">
        <v>74</v>
      </c>
      <c r="C45" s="67" t="s">
        <v>75</v>
      </c>
      <c r="D45" s="67"/>
      <c r="E45" s="67"/>
      <c r="F45" s="67"/>
      <c r="G45" s="10">
        <v>22000</v>
      </c>
      <c r="H45" s="11">
        <v>0</v>
      </c>
      <c r="I45" s="18"/>
      <c r="J45" s="18"/>
      <c r="K45" s="18"/>
      <c r="L45" s="27"/>
      <c r="M45" s="12">
        <f t="shared" si="1"/>
        <v>22000</v>
      </c>
    </row>
    <row r="46" spans="2:13" x14ac:dyDescent="0.25">
      <c r="B46" s="9" t="s">
        <v>76</v>
      </c>
      <c r="C46" s="67" t="s">
        <v>77</v>
      </c>
      <c r="D46" s="67"/>
      <c r="E46" s="67"/>
      <c r="F46" s="67"/>
      <c r="G46" s="10">
        <v>465000</v>
      </c>
      <c r="H46" s="11">
        <v>0</v>
      </c>
      <c r="I46" s="18">
        <v>285000</v>
      </c>
      <c r="J46" s="18"/>
      <c r="K46" s="18"/>
      <c r="L46" s="27"/>
      <c r="M46" s="12">
        <f t="shared" si="1"/>
        <v>750000</v>
      </c>
    </row>
    <row r="47" spans="2:13" x14ac:dyDescent="0.25">
      <c r="B47" s="9" t="s">
        <v>78</v>
      </c>
      <c r="C47" s="67" t="s">
        <v>79</v>
      </c>
      <c r="D47" s="67"/>
      <c r="E47" s="67"/>
      <c r="F47" s="67"/>
      <c r="G47" s="10">
        <v>0</v>
      </c>
      <c r="H47" s="11">
        <v>0</v>
      </c>
      <c r="I47" s="18">
        <v>1000</v>
      </c>
      <c r="J47" s="18"/>
      <c r="K47" s="18"/>
      <c r="L47" s="27">
        <v>2000</v>
      </c>
      <c r="M47" s="12">
        <f t="shared" si="1"/>
        <v>3000</v>
      </c>
    </row>
    <row r="48" spans="2:13" x14ac:dyDescent="0.25">
      <c r="B48" s="9" t="s">
        <v>80</v>
      </c>
      <c r="C48" s="67" t="s">
        <v>81</v>
      </c>
      <c r="D48" s="67"/>
      <c r="E48" s="67"/>
      <c r="F48" s="67"/>
      <c r="G48" s="10">
        <v>118000</v>
      </c>
      <c r="H48" s="11">
        <v>-118000</v>
      </c>
      <c r="I48" s="18"/>
      <c r="J48" s="18"/>
      <c r="K48" s="18"/>
      <c r="L48" s="27"/>
      <c r="M48" s="12">
        <f t="shared" si="1"/>
        <v>0</v>
      </c>
    </row>
    <row r="49" spans="2:13" x14ac:dyDescent="0.25">
      <c r="B49" s="9" t="s">
        <v>82</v>
      </c>
      <c r="C49" s="67" t="s">
        <v>83</v>
      </c>
      <c r="D49" s="67"/>
      <c r="E49" s="67"/>
      <c r="F49" s="67"/>
      <c r="G49" s="10">
        <v>0</v>
      </c>
      <c r="H49" s="11">
        <v>118000</v>
      </c>
      <c r="I49" s="18">
        <v>5000</v>
      </c>
      <c r="J49" s="18"/>
      <c r="K49" s="18"/>
      <c r="L49" s="27"/>
      <c r="M49" s="12">
        <f t="shared" si="1"/>
        <v>123000</v>
      </c>
    </row>
    <row r="50" spans="2:13" x14ac:dyDescent="0.25">
      <c r="B50" s="9" t="s">
        <v>84</v>
      </c>
      <c r="C50" s="67" t="s">
        <v>85</v>
      </c>
      <c r="D50" s="67"/>
      <c r="E50" s="67"/>
      <c r="F50" s="67"/>
      <c r="G50" s="10">
        <v>0</v>
      </c>
      <c r="H50" s="11">
        <v>0</v>
      </c>
      <c r="I50" s="18"/>
      <c r="J50" s="18"/>
      <c r="K50" s="18"/>
      <c r="L50" s="27">
        <v>3000</v>
      </c>
      <c r="M50" s="12">
        <f t="shared" si="1"/>
        <v>3000</v>
      </c>
    </row>
    <row r="51" spans="2:13" x14ac:dyDescent="0.25">
      <c r="B51" s="9" t="s">
        <v>86</v>
      </c>
      <c r="C51" s="67" t="s">
        <v>87</v>
      </c>
      <c r="D51" s="67"/>
      <c r="E51" s="67"/>
      <c r="F51" s="67"/>
      <c r="G51" s="10">
        <v>20000</v>
      </c>
      <c r="H51" s="11">
        <v>0</v>
      </c>
      <c r="I51" s="18">
        <v>4000</v>
      </c>
      <c r="J51" s="18"/>
      <c r="K51" s="18"/>
      <c r="L51" s="27">
        <v>38000</v>
      </c>
      <c r="M51" s="12">
        <f t="shared" si="1"/>
        <v>62000</v>
      </c>
    </row>
    <row r="52" spans="2:13" x14ac:dyDescent="0.25">
      <c r="B52" s="9" t="s">
        <v>88</v>
      </c>
      <c r="C52" s="67" t="s">
        <v>89</v>
      </c>
      <c r="D52" s="67"/>
      <c r="E52" s="67"/>
      <c r="F52" s="67"/>
      <c r="G52" s="10">
        <v>400000</v>
      </c>
      <c r="H52" s="11">
        <v>0</v>
      </c>
      <c r="I52" s="18"/>
      <c r="J52" s="18"/>
      <c r="K52" s="18"/>
      <c r="L52" s="27">
        <v>49000</v>
      </c>
      <c r="M52" s="12">
        <f t="shared" si="1"/>
        <v>449000</v>
      </c>
    </row>
    <row r="53" spans="2:13" x14ac:dyDescent="0.25">
      <c r="B53" s="9" t="s">
        <v>90</v>
      </c>
      <c r="C53" s="67" t="s">
        <v>91</v>
      </c>
      <c r="D53" s="67"/>
      <c r="E53" s="67"/>
      <c r="F53" s="67"/>
      <c r="G53" s="10">
        <v>0</v>
      </c>
      <c r="H53" s="11">
        <v>484000</v>
      </c>
      <c r="I53" s="18"/>
      <c r="J53" s="18"/>
      <c r="K53" s="18"/>
      <c r="L53" s="27"/>
      <c r="M53" s="12">
        <f t="shared" si="1"/>
        <v>484000</v>
      </c>
    </row>
    <row r="54" spans="2:13" x14ac:dyDescent="0.25">
      <c r="B54" s="9" t="s">
        <v>92</v>
      </c>
      <c r="C54" s="67" t="s">
        <v>93</v>
      </c>
      <c r="D54" s="67"/>
      <c r="E54" s="67"/>
      <c r="F54" s="67"/>
      <c r="G54" s="10">
        <v>0</v>
      </c>
      <c r="H54" s="11">
        <v>13000</v>
      </c>
      <c r="I54" s="18">
        <v>5500</v>
      </c>
      <c r="J54" s="18"/>
      <c r="K54" s="18"/>
      <c r="L54" s="27">
        <v>31500</v>
      </c>
      <c r="M54" s="12">
        <f t="shared" si="1"/>
        <v>50000</v>
      </c>
    </row>
    <row r="55" spans="2:13" x14ac:dyDescent="0.25">
      <c r="B55" s="9" t="s">
        <v>94</v>
      </c>
      <c r="C55" s="67" t="s">
        <v>95</v>
      </c>
      <c r="D55" s="67"/>
      <c r="E55" s="67"/>
      <c r="F55" s="67"/>
      <c r="G55" s="10">
        <v>0</v>
      </c>
      <c r="H55" s="11">
        <v>0</v>
      </c>
      <c r="I55" s="18"/>
      <c r="J55" s="18"/>
      <c r="K55" s="18"/>
      <c r="L55" s="27">
        <v>567000</v>
      </c>
      <c r="M55" s="12">
        <f t="shared" si="1"/>
        <v>567000</v>
      </c>
    </row>
    <row r="56" spans="2:13" x14ac:dyDescent="0.25">
      <c r="B56" s="9" t="s">
        <v>96</v>
      </c>
      <c r="C56" s="67" t="s">
        <v>97</v>
      </c>
      <c r="D56" s="67"/>
      <c r="E56" s="67"/>
      <c r="F56" s="67"/>
      <c r="G56" s="10">
        <v>121000</v>
      </c>
      <c r="H56" s="11">
        <v>0</v>
      </c>
      <c r="I56" s="18"/>
      <c r="J56" s="18"/>
      <c r="K56" s="18"/>
      <c r="L56" s="27"/>
      <c r="M56" s="12">
        <f t="shared" si="1"/>
        <v>121000</v>
      </c>
    </row>
    <row r="57" spans="2:13" x14ac:dyDescent="0.25">
      <c r="B57" s="9" t="s">
        <v>98</v>
      </c>
      <c r="C57" s="67" t="s">
        <v>99</v>
      </c>
      <c r="D57" s="67"/>
      <c r="E57" s="67"/>
      <c r="F57" s="67"/>
      <c r="G57" s="10">
        <v>800000</v>
      </c>
      <c r="H57" s="11">
        <v>-800000</v>
      </c>
      <c r="I57" s="18"/>
      <c r="J57" s="18"/>
      <c r="K57" s="18"/>
      <c r="L57" s="27">
        <v>23000</v>
      </c>
      <c r="M57" s="12">
        <f t="shared" si="1"/>
        <v>23000</v>
      </c>
    </row>
    <row r="58" spans="2:13" x14ac:dyDescent="0.25">
      <c r="B58" s="9" t="s">
        <v>100</v>
      </c>
      <c r="C58" s="67" t="s">
        <v>101</v>
      </c>
      <c r="D58" s="67"/>
      <c r="E58" s="67"/>
      <c r="F58" s="67"/>
      <c r="G58" s="10">
        <v>0</v>
      </c>
      <c r="H58" s="11">
        <v>0</v>
      </c>
      <c r="I58" s="18">
        <v>5000</v>
      </c>
      <c r="J58" s="18"/>
      <c r="K58" s="18"/>
      <c r="L58" s="27"/>
      <c r="M58" s="12">
        <f t="shared" si="1"/>
        <v>5000</v>
      </c>
    </row>
    <row r="59" spans="2:13" x14ac:dyDescent="0.25">
      <c r="B59" s="9" t="s">
        <v>102</v>
      </c>
      <c r="C59" s="67" t="s">
        <v>103</v>
      </c>
      <c r="D59" s="67"/>
      <c r="E59" s="67"/>
      <c r="F59" s="67"/>
      <c r="G59" s="10">
        <v>0</v>
      </c>
      <c r="H59" s="11">
        <v>87000</v>
      </c>
      <c r="I59" s="18"/>
      <c r="J59" s="18"/>
      <c r="K59" s="18"/>
      <c r="L59" s="27"/>
      <c r="M59" s="12">
        <f t="shared" si="1"/>
        <v>87000</v>
      </c>
    </row>
    <row r="60" spans="2:13" x14ac:dyDescent="0.25">
      <c r="B60" s="9" t="s">
        <v>104</v>
      </c>
      <c r="C60" s="67" t="s">
        <v>105</v>
      </c>
      <c r="D60" s="67"/>
      <c r="E60" s="67"/>
      <c r="F60" s="67"/>
      <c r="G60" s="10">
        <v>0</v>
      </c>
      <c r="H60" s="11">
        <v>800000</v>
      </c>
      <c r="I60" s="18">
        <v>300000</v>
      </c>
      <c r="J60" s="18"/>
      <c r="K60" s="18"/>
      <c r="L60" s="27">
        <v>115000</v>
      </c>
      <c r="M60" s="12">
        <f t="shared" si="1"/>
        <v>1215000</v>
      </c>
    </row>
    <row r="61" spans="2:13" x14ac:dyDescent="0.25">
      <c r="B61" s="9" t="s">
        <v>106</v>
      </c>
      <c r="C61" s="67" t="s">
        <v>107</v>
      </c>
      <c r="D61" s="67"/>
      <c r="E61" s="67"/>
      <c r="F61" s="67"/>
      <c r="G61" s="10">
        <v>0</v>
      </c>
      <c r="H61" s="11">
        <v>0</v>
      </c>
      <c r="I61" s="18"/>
      <c r="J61" s="18"/>
      <c r="K61" s="18"/>
      <c r="L61" s="27">
        <v>51000</v>
      </c>
      <c r="M61" s="12">
        <f t="shared" si="1"/>
        <v>51000</v>
      </c>
    </row>
    <row r="62" spans="2:13" x14ac:dyDescent="0.25">
      <c r="B62" s="9" t="s">
        <v>108</v>
      </c>
      <c r="C62" s="67" t="s">
        <v>109</v>
      </c>
      <c r="D62" s="67"/>
      <c r="E62" s="67"/>
      <c r="F62" s="67"/>
      <c r="G62" s="10">
        <v>0</v>
      </c>
      <c r="H62" s="11">
        <v>0</v>
      </c>
      <c r="I62" s="18">
        <v>40000</v>
      </c>
      <c r="J62" s="18"/>
      <c r="K62" s="18"/>
      <c r="L62" s="27"/>
      <c r="M62" s="12">
        <f t="shared" si="1"/>
        <v>40000</v>
      </c>
    </row>
    <row r="63" spans="2:13" x14ac:dyDescent="0.25">
      <c r="B63" s="9" t="s">
        <v>110</v>
      </c>
      <c r="C63" s="67" t="s">
        <v>111</v>
      </c>
      <c r="D63" s="67"/>
      <c r="E63" s="67"/>
      <c r="F63" s="67"/>
      <c r="G63" s="10">
        <v>180000</v>
      </c>
      <c r="H63" s="11">
        <v>0</v>
      </c>
      <c r="I63" s="18"/>
      <c r="J63" s="18"/>
      <c r="K63" s="18"/>
      <c r="L63" s="27">
        <v>-30000</v>
      </c>
      <c r="M63" s="12">
        <f t="shared" si="1"/>
        <v>150000</v>
      </c>
    </row>
    <row r="64" spans="2:13" x14ac:dyDescent="0.25">
      <c r="B64" s="9" t="s">
        <v>112</v>
      </c>
      <c r="C64" s="67" t="s">
        <v>113</v>
      </c>
      <c r="D64" s="67"/>
      <c r="E64" s="67"/>
      <c r="F64" s="67"/>
      <c r="G64" s="10">
        <v>60000</v>
      </c>
      <c r="H64" s="11">
        <v>0</v>
      </c>
      <c r="I64" s="18"/>
      <c r="J64" s="18"/>
      <c r="K64" s="18"/>
      <c r="L64" s="27"/>
      <c r="M64" s="12">
        <f t="shared" si="1"/>
        <v>60000</v>
      </c>
    </row>
    <row r="65" spans="1:13" x14ac:dyDescent="0.25">
      <c r="B65" s="9" t="s">
        <v>114</v>
      </c>
      <c r="C65" s="67" t="s">
        <v>115</v>
      </c>
      <c r="D65" s="67"/>
      <c r="E65" s="67"/>
      <c r="F65" s="67"/>
      <c r="G65" s="10">
        <v>0</v>
      </c>
      <c r="H65" s="11">
        <v>0</v>
      </c>
      <c r="I65" s="18">
        <v>6500</v>
      </c>
      <c r="J65" s="18"/>
      <c r="K65" s="18"/>
      <c r="L65" s="27"/>
      <c r="M65" s="12">
        <f t="shared" si="1"/>
        <v>6500</v>
      </c>
    </row>
    <row r="66" spans="1:13" x14ac:dyDescent="0.25">
      <c r="B66" s="9" t="s">
        <v>116</v>
      </c>
      <c r="C66" s="67" t="s">
        <v>117</v>
      </c>
      <c r="D66" s="67"/>
      <c r="E66" s="67"/>
      <c r="F66" s="67"/>
      <c r="G66" s="10">
        <v>10000</v>
      </c>
      <c r="H66" s="11">
        <v>0</v>
      </c>
      <c r="I66" s="18"/>
      <c r="J66" s="18"/>
      <c r="K66" s="18"/>
      <c r="L66" s="27"/>
      <c r="M66" s="12">
        <f t="shared" si="1"/>
        <v>10000</v>
      </c>
    </row>
    <row r="67" spans="1:13" x14ac:dyDescent="0.25">
      <c r="B67" s="9" t="s">
        <v>118</v>
      </c>
      <c r="C67" s="67" t="s">
        <v>119</v>
      </c>
      <c r="D67" s="67"/>
      <c r="E67" s="67"/>
      <c r="F67" s="67"/>
      <c r="G67" s="10">
        <v>2000</v>
      </c>
      <c r="H67" s="11">
        <v>0</v>
      </c>
      <c r="I67" s="18">
        <v>5000</v>
      </c>
      <c r="J67" s="18"/>
      <c r="K67" s="18"/>
      <c r="L67" s="27"/>
      <c r="M67" s="12">
        <f t="shared" si="1"/>
        <v>7000</v>
      </c>
    </row>
    <row r="68" spans="1:13" x14ac:dyDescent="0.25">
      <c r="B68" s="9" t="s">
        <v>120</v>
      </c>
      <c r="C68" s="67" t="s">
        <v>121</v>
      </c>
      <c r="D68" s="67"/>
      <c r="E68" s="67"/>
      <c r="F68" s="67"/>
      <c r="G68" s="10">
        <v>0</v>
      </c>
      <c r="H68" s="11">
        <v>0</v>
      </c>
      <c r="I68" s="18">
        <v>17500</v>
      </c>
      <c r="J68" s="18"/>
      <c r="K68" s="18"/>
      <c r="L68" s="27"/>
      <c r="M68" s="12">
        <f t="shared" si="1"/>
        <v>17500</v>
      </c>
    </row>
    <row r="69" spans="1:13" x14ac:dyDescent="0.25">
      <c r="B69" s="9" t="s">
        <v>122</v>
      </c>
      <c r="C69" s="67" t="s">
        <v>123</v>
      </c>
      <c r="D69" s="67"/>
      <c r="E69" s="67"/>
      <c r="F69" s="67"/>
      <c r="G69" s="10">
        <v>0</v>
      </c>
      <c r="H69" s="11">
        <v>0</v>
      </c>
      <c r="I69" s="18">
        <v>5000</v>
      </c>
      <c r="J69" s="18"/>
      <c r="K69" s="18"/>
      <c r="L69" s="27">
        <v>5000</v>
      </c>
      <c r="M69" s="12">
        <f t="shared" si="1"/>
        <v>10000</v>
      </c>
    </row>
    <row r="70" spans="1:13" x14ac:dyDescent="0.25">
      <c r="B70" s="9" t="s">
        <v>124</v>
      </c>
      <c r="C70" s="67" t="s">
        <v>125</v>
      </c>
      <c r="D70" s="67"/>
      <c r="E70" s="67"/>
      <c r="F70" s="67"/>
      <c r="G70" s="10">
        <v>0</v>
      </c>
      <c r="H70" s="11">
        <v>0</v>
      </c>
      <c r="I70" s="18">
        <v>40000</v>
      </c>
      <c r="J70" s="18"/>
      <c r="K70" s="18"/>
      <c r="L70" s="27">
        <v>40000</v>
      </c>
      <c r="M70" s="12">
        <f t="shared" si="1"/>
        <v>80000</v>
      </c>
    </row>
    <row r="71" spans="1:13" x14ac:dyDescent="0.25">
      <c r="B71" s="9" t="s">
        <v>126</v>
      </c>
      <c r="C71" s="67" t="s">
        <v>127</v>
      </c>
      <c r="D71" s="67"/>
      <c r="E71" s="67"/>
      <c r="F71" s="67"/>
      <c r="G71" s="10">
        <v>0</v>
      </c>
      <c r="H71" s="11">
        <v>0</v>
      </c>
      <c r="I71" s="18">
        <v>12000</v>
      </c>
      <c r="J71" s="18"/>
      <c r="K71" s="18"/>
      <c r="L71" s="27">
        <v>23000</v>
      </c>
      <c r="M71" s="12">
        <f t="shared" si="1"/>
        <v>35000</v>
      </c>
    </row>
    <row r="72" spans="1:13" x14ac:dyDescent="0.25">
      <c r="B72" s="9" t="s">
        <v>128</v>
      </c>
      <c r="C72" s="67" t="s">
        <v>129</v>
      </c>
      <c r="D72" s="67"/>
      <c r="E72" s="67"/>
      <c r="F72" s="67"/>
      <c r="G72" s="10">
        <v>5000</v>
      </c>
      <c r="H72" s="11">
        <v>0</v>
      </c>
      <c r="I72" s="18"/>
      <c r="J72" s="18"/>
      <c r="K72" s="18"/>
      <c r="L72" s="27">
        <v>131500</v>
      </c>
      <c r="M72" s="12">
        <f t="shared" si="1"/>
        <v>136500</v>
      </c>
    </row>
    <row r="73" spans="1:13" x14ac:dyDescent="0.25">
      <c r="B73" s="9" t="s">
        <v>130</v>
      </c>
      <c r="C73" s="67" t="s">
        <v>131</v>
      </c>
      <c r="D73" s="67"/>
      <c r="E73" s="67"/>
      <c r="F73" s="67"/>
      <c r="G73" s="10">
        <v>0</v>
      </c>
      <c r="H73" s="11">
        <v>0</v>
      </c>
      <c r="I73" s="18"/>
      <c r="J73" s="18"/>
      <c r="K73" s="18"/>
      <c r="L73" s="27">
        <v>500</v>
      </c>
      <c r="M73" s="12">
        <f t="shared" si="1"/>
        <v>500</v>
      </c>
    </row>
    <row r="74" spans="1:13" x14ac:dyDescent="0.25">
      <c r="B74" s="8" t="s">
        <v>132</v>
      </c>
      <c r="C74" s="73" t="s">
        <v>133</v>
      </c>
      <c r="D74" s="73"/>
      <c r="E74" s="73"/>
      <c r="F74" s="73"/>
      <c r="G74" s="10">
        <v>0</v>
      </c>
      <c r="H74" s="11">
        <v>0</v>
      </c>
      <c r="I74" s="18"/>
      <c r="J74" s="18"/>
      <c r="K74" s="18"/>
      <c r="L74" s="27">
        <v>99000</v>
      </c>
      <c r="M74" s="12">
        <f t="shared" si="1"/>
        <v>99000</v>
      </c>
    </row>
    <row r="75" spans="1:13" ht="15.95" customHeight="1" x14ac:dyDescent="0.25">
      <c r="A75" s="74" t="s">
        <v>134</v>
      </c>
      <c r="B75" s="75"/>
      <c r="C75" s="75"/>
      <c r="D75" s="75"/>
      <c r="E75" s="75"/>
      <c r="F75" s="75"/>
      <c r="G75" s="13">
        <f>SUM(G28:G74)</f>
        <v>33734000</v>
      </c>
      <c r="H75" s="13">
        <f t="shared" ref="H75:K75" si="2">SUM(H28:H74)</f>
        <v>634000</v>
      </c>
      <c r="I75" s="13">
        <f t="shared" si="2"/>
        <v>1932500</v>
      </c>
      <c r="J75" s="13">
        <f t="shared" si="2"/>
        <v>0</v>
      </c>
      <c r="K75" s="13">
        <f t="shared" si="2"/>
        <v>0</v>
      </c>
      <c r="L75" s="30">
        <f>SUM(L28:L74)</f>
        <v>1670500</v>
      </c>
      <c r="M75" s="13">
        <f>SUM(M28:M74)</f>
        <v>37971000</v>
      </c>
    </row>
    <row r="76" spans="1:13" s="32" customFormat="1" ht="12" x14ac:dyDescent="0.2">
      <c r="A76" s="31"/>
      <c r="B76" s="31"/>
      <c r="C76" s="31"/>
      <c r="D76" s="31"/>
      <c r="E76" s="31"/>
      <c r="F76" s="31"/>
      <c r="G76" s="31">
        <v>33734000</v>
      </c>
      <c r="H76" s="31">
        <v>634000</v>
      </c>
      <c r="I76" s="31">
        <v>1932500</v>
      </c>
      <c r="J76" s="31">
        <v>0</v>
      </c>
      <c r="K76" s="31">
        <v>0</v>
      </c>
      <c r="L76" s="37">
        <v>1670500</v>
      </c>
      <c r="M76" s="31">
        <v>37971000</v>
      </c>
    </row>
    <row r="77" spans="1:13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</row>
    <row r="78" spans="1:13" ht="50.1" customHeight="1" x14ac:dyDescent="0.25">
      <c r="A78" s="72" t="s">
        <v>135</v>
      </c>
      <c r="B78" s="67"/>
      <c r="C78" s="67"/>
      <c r="D78" s="67"/>
      <c r="E78" s="67"/>
      <c r="F78" s="67"/>
      <c r="G78" s="4" t="s">
        <v>687</v>
      </c>
      <c r="H78" s="5" t="s">
        <v>688</v>
      </c>
      <c r="I78" s="17" t="s">
        <v>689</v>
      </c>
      <c r="J78" s="17" t="s">
        <v>690</v>
      </c>
      <c r="K78" s="17" t="s">
        <v>691</v>
      </c>
      <c r="L78" s="26" t="s">
        <v>709</v>
      </c>
      <c r="M78" s="6" t="s">
        <v>692</v>
      </c>
    </row>
    <row r="79" spans="1:13" x14ac:dyDescent="0.25">
      <c r="B79" s="9" t="s">
        <v>136</v>
      </c>
      <c r="C79" s="67" t="s">
        <v>137</v>
      </c>
      <c r="D79" s="67"/>
      <c r="E79" s="67"/>
      <c r="F79" s="67"/>
      <c r="G79" s="10">
        <v>0</v>
      </c>
      <c r="H79" s="11">
        <v>30000</v>
      </c>
      <c r="I79" s="18"/>
      <c r="J79" s="18"/>
      <c r="K79" s="18"/>
      <c r="L79" s="27"/>
      <c r="M79" s="12">
        <f>SUM(G79:L79)</f>
        <v>30000</v>
      </c>
    </row>
    <row r="80" spans="1:13" x14ac:dyDescent="0.25">
      <c r="B80" s="8" t="s">
        <v>138</v>
      </c>
      <c r="C80" s="73" t="s">
        <v>139</v>
      </c>
      <c r="D80" s="73"/>
      <c r="E80" s="73"/>
      <c r="F80" s="73"/>
      <c r="G80" s="10">
        <v>2000000</v>
      </c>
      <c r="H80" s="11">
        <v>1000000</v>
      </c>
      <c r="I80" s="18">
        <v>4993000</v>
      </c>
      <c r="J80" s="18"/>
      <c r="K80" s="18"/>
      <c r="L80" s="27">
        <v>3702000</v>
      </c>
      <c r="M80" s="12">
        <f>SUM(G80:L80)</f>
        <v>11695000</v>
      </c>
    </row>
    <row r="81" spans="1:13" ht="15.95" customHeight="1" x14ac:dyDescent="0.25">
      <c r="A81" s="74" t="s">
        <v>140</v>
      </c>
      <c r="B81" s="75"/>
      <c r="C81" s="75"/>
      <c r="D81" s="75"/>
      <c r="E81" s="75"/>
      <c r="F81" s="75"/>
      <c r="G81" s="13">
        <f>SUM(G79:G80)</f>
        <v>2000000</v>
      </c>
      <c r="H81" s="13">
        <f t="shared" ref="H81:K81" si="3">SUM(H79:H80)</f>
        <v>1030000</v>
      </c>
      <c r="I81" s="13">
        <f t="shared" si="3"/>
        <v>4993000</v>
      </c>
      <c r="J81" s="13">
        <f t="shared" si="3"/>
        <v>0</v>
      </c>
      <c r="K81" s="13">
        <f t="shared" si="3"/>
        <v>0</v>
      </c>
      <c r="L81" s="30">
        <f>SUM(L79:L80)</f>
        <v>3702000</v>
      </c>
      <c r="M81" s="13">
        <f>SUM(M79:M80)</f>
        <v>11725000</v>
      </c>
    </row>
    <row r="82" spans="1:13" s="32" customFormat="1" ht="12" x14ac:dyDescent="0.2">
      <c r="A82" s="31"/>
      <c r="B82" s="31"/>
      <c r="C82" s="31"/>
      <c r="D82" s="31"/>
      <c r="E82" s="31"/>
      <c r="F82" s="31"/>
      <c r="G82" s="31">
        <v>2000000</v>
      </c>
      <c r="H82" s="31">
        <v>1030000</v>
      </c>
      <c r="I82" s="31">
        <v>4993000</v>
      </c>
      <c r="J82" s="31">
        <v>0</v>
      </c>
      <c r="K82" s="31">
        <v>0</v>
      </c>
      <c r="L82" s="37">
        <v>3702000</v>
      </c>
      <c r="M82" s="31">
        <v>11725000</v>
      </c>
    </row>
    <row r="83" spans="1:13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</row>
    <row r="84" spans="1:13" ht="50.1" customHeight="1" x14ac:dyDescent="0.25">
      <c r="A84" s="72" t="s">
        <v>141</v>
      </c>
      <c r="B84" s="67"/>
      <c r="C84" s="67"/>
      <c r="D84" s="67"/>
      <c r="E84" s="67"/>
      <c r="F84" s="67"/>
      <c r="G84" s="4" t="s">
        <v>687</v>
      </c>
      <c r="H84" s="5" t="s">
        <v>688</v>
      </c>
      <c r="I84" s="17" t="s">
        <v>689</v>
      </c>
      <c r="J84" s="17" t="s">
        <v>690</v>
      </c>
      <c r="K84" s="17" t="s">
        <v>691</v>
      </c>
      <c r="L84" s="26" t="s">
        <v>709</v>
      </c>
      <c r="M84" s="6" t="s">
        <v>692</v>
      </c>
    </row>
    <row r="85" spans="1:13" x14ac:dyDescent="0.25">
      <c r="B85" s="9" t="s">
        <v>142</v>
      </c>
      <c r="C85" s="67" t="s">
        <v>143</v>
      </c>
      <c r="D85" s="67"/>
      <c r="E85" s="67"/>
      <c r="F85" s="67"/>
      <c r="G85" s="10">
        <v>0</v>
      </c>
      <c r="H85" s="11">
        <v>0</v>
      </c>
      <c r="I85" s="18"/>
      <c r="J85" s="18"/>
      <c r="K85" s="18"/>
      <c r="L85" s="27">
        <v>329000</v>
      </c>
      <c r="M85" s="12">
        <f>SUM(G85:L85)</f>
        <v>329000</v>
      </c>
    </row>
    <row r="86" spans="1:13" x14ac:dyDescent="0.25">
      <c r="B86" s="9" t="s">
        <v>144</v>
      </c>
      <c r="C86" s="67" t="s">
        <v>145</v>
      </c>
      <c r="D86" s="67"/>
      <c r="E86" s="67"/>
      <c r="F86" s="67"/>
      <c r="G86" s="10">
        <v>0</v>
      </c>
      <c r="H86" s="11">
        <v>0</v>
      </c>
      <c r="I86" s="18"/>
      <c r="J86" s="18"/>
      <c r="K86" s="18"/>
      <c r="L86" s="27">
        <v>10595000</v>
      </c>
      <c r="M86" s="12">
        <f t="shared" ref="M86:M106" si="4">SUM(G86:L86)</f>
        <v>10595000</v>
      </c>
    </row>
    <row r="87" spans="1:13" x14ac:dyDescent="0.25">
      <c r="B87" s="9" t="s">
        <v>146</v>
      </c>
      <c r="C87" s="67" t="s">
        <v>147</v>
      </c>
      <c r="D87" s="67"/>
      <c r="E87" s="67"/>
      <c r="F87" s="67"/>
      <c r="G87" s="10">
        <v>7137000</v>
      </c>
      <c r="H87" s="11">
        <v>0</v>
      </c>
      <c r="I87" s="18"/>
      <c r="J87" s="18"/>
      <c r="K87" s="18"/>
      <c r="L87" s="27"/>
      <c r="M87" s="12">
        <f t="shared" si="4"/>
        <v>7137000</v>
      </c>
    </row>
    <row r="88" spans="1:13" x14ac:dyDescent="0.25">
      <c r="B88" s="9" t="s">
        <v>148</v>
      </c>
      <c r="C88" s="67" t="s">
        <v>149</v>
      </c>
      <c r="D88" s="67"/>
      <c r="E88" s="67"/>
      <c r="F88" s="67"/>
      <c r="G88" s="10">
        <v>150000</v>
      </c>
      <c r="H88" s="11">
        <v>0</v>
      </c>
      <c r="I88" s="18"/>
      <c r="J88" s="18"/>
      <c r="K88" s="18"/>
      <c r="L88" s="27"/>
      <c r="M88" s="12">
        <f t="shared" si="4"/>
        <v>150000</v>
      </c>
    </row>
    <row r="89" spans="1:13" x14ac:dyDescent="0.25">
      <c r="B89" s="9" t="s">
        <v>150</v>
      </c>
      <c r="C89" s="67" t="s">
        <v>151</v>
      </c>
      <c r="D89" s="67"/>
      <c r="E89" s="67"/>
      <c r="F89" s="67"/>
      <c r="G89" s="10">
        <v>0</v>
      </c>
      <c r="H89" s="11">
        <v>0</v>
      </c>
      <c r="I89" s="18">
        <v>2030000</v>
      </c>
      <c r="J89" s="18"/>
      <c r="K89" s="18"/>
      <c r="L89" s="27"/>
      <c r="M89" s="12">
        <f t="shared" si="4"/>
        <v>2030000</v>
      </c>
    </row>
    <row r="90" spans="1:13" s="57" customFormat="1" x14ac:dyDescent="0.25">
      <c r="B90" s="59" t="s">
        <v>700</v>
      </c>
      <c r="C90" s="62" t="s">
        <v>701</v>
      </c>
      <c r="D90" s="60"/>
      <c r="E90" s="60"/>
      <c r="F90" s="60"/>
      <c r="G90" s="61"/>
      <c r="H90" s="18"/>
      <c r="I90" s="18"/>
      <c r="J90" s="18"/>
      <c r="K90" s="18"/>
      <c r="L90" s="27">
        <v>844000</v>
      </c>
      <c r="M90" s="12">
        <f t="shared" si="4"/>
        <v>844000</v>
      </c>
    </row>
    <row r="91" spans="1:13" s="40" customFormat="1" x14ac:dyDescent="0.25">
      <c r="B91" s="59" t="s">
        <v>694</v>
      </c>
      <c r="C91" s="62" t="s">
        <v>695</v>
      </c>
      <c r="D91" s="60"/>
      <c r="E91" s="60"/>
      <c r="F91" s="60"/>
      <c r="G91" s="61"/>
      <c r="H91" s="18"/>
      <c r="I91" s="18"/>
      <c r="J91" s="18"/>
      <c r="K91" s="18"/>
      <c r="L91" s="27">
        <v>307500</v>
      </c>
      <c r="M91" s="12">
        <f t="shared" si="4"/>
        <v>307500</v>
      </c>
    </row>
    <row r="92" spans="1:13" x14ac:dyDescent="0.25">
      <c r="B92" s="9" t="s">
        <v>152</v>
      </c>
      <c r="C92" s="67" t="s">
        <v>153</v>
      </c>
      <c r="D92" s="67"/>
      <c r="E92" s="67"/>
      <c r="F92" s="67"/>
      <c r="G92" s="10">
        <v>0</v>
      </c>
      <c r="H92" s="11">
        <v>0</v>
      </c>
      <c r="I92" s="18"/>
      <c r="J92" s="18"/>
      <c r="K92" s="18"/>
      <c r="L92" s="27">
        <v>17000</v>
      </c>
      <c r="M92" s="12">
        <f t="shared" si="4"/>
        <v>17000</v>
      </c>
    </row>
    <row r="93" spans="1:13" x14ac:dyDescent="0.25">
      <c r="B93" s="9" t="s">
        <v>154</v>
      </c>
      <c r="C93" s="67" t="s">
        <v>155</v>
      </c>
      <c r="D93" s="67"/>
      <c r="E93" s="67"/>
      <c r="F93" s="67"/>
      <c r="G93" s="10">
        <v>0</v>
      </c>
      <c r="H93" s="11">
        <v>0</v>
      </c>
      <c r="I93" s="18">
        <v>415000</v>
      </c>
      <c r="J93" s="18"/>
      <c r="K93" s="18"/>
      <c r="L93" s="27"/>
      <c r="M93" s="12">
        <f t="shared" si="4"/>
        <v>415000</v>
      </c>
    </row>
    <row r="94" spans="1:13" x14ac:dyDescent="0.25">
      <c r="B94" s="9" t="s">
        <v>156</v>
      </c>
      <c r="C94" s="67" t="s">
        <v>157</v>
      </c>
      <c r="D94" s="67"/>
      <c r="E94" s="67"/>
      <c r="F94" s="67"/>
      <c r="G94" s="10">
        <v>0</v>
      </c>
      <c r="H94" s="11">
        <v>0</v>
      </c>
      <c r="I94" s="18">
        <v>186000</v>
      </c>
      <c r="J94" s="18"/>
      <c r="K94" s="18"/>
      <c r="L94" s="27"/>
      <c r="M94" s="12">
        <f t="shared" si="4"/>
        <v>186000</v>
      </c>
    </row>
    <row r="95" spans="1:13" x14ac:dyDescent="0.25">
      <c r="B95" s="9" t="s">
        <v>158</v>
      </c>
      <c r="C95" s="67" t="s">
        <v>159</v>
      </c>
      <c r="D95" s="67"/>
      <c r="E95" s="67"/>
      <c r="F95" s="67"/>
      <c r="G95" s="10">
        <v>0</v>
      </c>
      <c r="H95" s="11">
        <v>0</v>
      </c>
      <c r="I95" s="18"/>
      <c r="J95" s="18"/>
      <c r="K95" s="18"/>
      <c r="L95" s="27">
        <v>754000</v>
      </c>
      <c r="M95" s="12">
        <f t="shared" si="4"/>
        <v>754000</v>
      </c>
    </row>
    <row r="96" spans="1:13" x14ac:dyDescent="0.25">
      <c r="B96" s="9" t="s">
        <v>160</v>
      </c>
      <c r="C96" s="67" t="s">
        <v>161</v>
      </c>
      <c r="D96" s="67"/>
      <c r="E96" s="67"/>
      <c r="F96" s="67"/>
      <c r="G96" s="10">
        <v>0</v>
      </c>
      <c r="H96" s="11">
        <v>0</v>
      </c>
      <c r="I96" s="18"/>
      <c r="J96" s="18"/>
      <c r="K96" s="18"/>
      <c r="L96" s="27">
        <v>3000</v>
      </c>
      <c r="M96" s="12">
        <f t="shared" si="4"/>
        <v>3000</v>
      </c>
    </row>
    <row r="97" spans="1:13" s="57" customFormat="1" x14ac:dyDescent="0.25">
      <c r="B97" s="59" t="s">
        <v>698</v>
      </c>
      <c r="C97" s="62" t="s">
        <v>699</v>
      </c>
      <c r="D97" s="60"/>
      <c r="E97" s="60"/>
      <c r="F97" s="60"/>
      <c r="G97" s="61"/>
      <c r="H97" s="18"/>
      <c r="I97" s="18"/>
      <c r="J97" s="18"/>
      <c r="K97" s="18"/>
      <c r="L97" s="27">
        <v>20500</v>
      </c>
      <c r="M97" s="12">
        <f t="shared" si="4"/>
        <v>20500</v>
      </c>
    </row>
    <row r="98" spans="1:13" x14ac:dyDescent="0.25">
      <c r="B98" s="9" t="s">
        <v>162</v>
      </c>
      <c r="C98" s="67" t="s">
        <v>163</v>
      </c>
      <c r="D98" s="67"/>
      <c r="E98" s="67"/>
      <c r="F98" s="67"/>
      <c r="G98" s="10">
        <v>0</v>
      </c>
      <c r="H98" s="11">
        <v>0</v>
      </c>
      <c r="I98" s="18">
        <v>409000</v>
      </c>
      <c r="J98" s="18"/>
      <c r="K98" s="18"/>
      <c r="L98" s="27"/>
      <c r="M98" s="12">
        <f t="shared" si="4"/>
        <v>409000</v>
      </c>
    </row>
    <row r="99" spans="1:13" x14ac:dyDescent="0.25">
      <c r="B99" s="9" t="s">
        <v>164</v>
      </c>
      <c r="C99" s="67" t="s">
        <v>165</v>
      </c>
      <c r="D99" s="67"/>
      <c r="E99" s="67"/>
      <c r="F99" s="67"/>
      <c r="G99" s="10">
        <v>0</v>
      </c>
      <c r="H99" s="11">
        <v>0</v>
      </c>
      <c r="I99" s="18">
        <v>2218000</v>
      </c>
      <c r="J99" s="18"/>
      <c r="K99" s="18"/>
      <c r="L99" s="27"/>
      <c r="M99" s="12">
        <f t="shared" si="4"/>
        <v>2218000</v>
      </c>
    </row>
    <row r="100" spans="1:13" x14ac:dyDescent="0.25">
      <c r="B100" s="9" t="s">
        <v>166</v>
      </c>
      <c r="C100" s="67" t="s">
        <v>167</v>
      </c>
      <c r="D100" s="67"/>
      <c r="E100" s="67"/>
      <c r="F100" s="67"/>
      <c r="G100" s="10">
        <v>758000</v>
      </c>
      <c r="H100" s="11">
        <v>0</v>
      </c>
      <c r="I100" s="18"/>
      <c r="J100" s="18"/>
      <c r="K100" s="18"/>
      <c r="L100" s="27"/>
      <c r="M100" s="12">
        <f t="shared" si="4"/>
        <v>758000</v>
      </c>
    </row>
    <row r="101" spans="1:13" x14ac:dyDescent="0.25">
      <c r="B101" s="9" t="s">
        <v>168</v>
      </c>
      <c r="C101" s="67" t="s">
        <v>169</v>
      </c>
      <c r="D101" s="67"/>
      <c r="E101" s="67"/>
      <c r="F101" s="67"/>
      <c r="G101" s="10">
        <v>7105000</v>
      </c>
      <c r="H101" s="11">
        <v>0</v>
      </c>
      <c r="I101" s="18"/>
      <c r="J101" s="18"/>
      <c r="K101" s="18"/>
      <c r="L101" s="27">
        <v>-10000</v>
      </c>
      <c r="M101" s="12">
        <f t="shared" si="4"/>
        <v>7095000</v>
      </c>
    </row>
    <row r="102" spans="1:13" x14ac:dyDescent="0.25">
      <c r="B102" s="9" t="s">
        <v>170</v>
      </c>
      <c r="C102" s="67" t="s">
        <v>171</v>
      </c>
      <c r="D102" s="67"/>
      <c r="E102" s="67"/>
      <c r="F102" s="67"/>
      <c r="G102" s="10">
        <v>0</v>
      </c>
      <c r="H102" s="11">
        <v>0</v>
      </c>
      <c r="I102" s="18">
        <v>1618000</v>
      </c>
      <c r="J102" s="18"/>
      <c r="K102" s="18"/>
      <c r="L102" s="27"/>
      <c r="M102" s="12">
        <f t="shared" si="4"/>
        <v>1618000</v>
      </c>
    </row>
    <row r="103" spans="1:13" x14ac:dyDescent="0.25">
      <c r="B103" s="9" t="s">
        <v>172</v>
      </c>
      <c r="C103" s="67" t="s">
        <v>173</v>
      </c>
      <c r="D103" s="67"/>
      <c r="E103" s="67"/>
      <c r="F103" s="67"/>
      <c r="G103" s="10">
        <v>0</v>
      </c>
      <c r="H103" s="11">
        <v>0</v>
      </c>
      <c r="I103" s="18">
        <v>2274000</v>
      </c>
      <c r="J103" s="18"/>
      <c r="K103" s="18"/>
      <c r="L103" s="27"/>
      <c r="M103" s="12">
        <f t="shared" si="4"/>
        <v>2274000</v>
      </c>
    </row>
    <row r="104" spans="1:13" x14ac:dyDescent="0.25">
      <c r="B104" s="9" t="s">
        <v>174</v>
      </c>
      <c r="C104" s="67" t="s">
        <v>175</v>
      </c>
      <c r="D104" s="67"/>
      <c r="E104" s="67"/>
      <c r="F104" s="67"/>
      <c r="G104" s="10">
        <v>0</v>
      </c>
      <c r="H104" s="11">
        <v>0</v>
      </c>
      <c r="I104" s="18">
        <v>10500000</v>
      </c>
      <c r="J104" s="18"/>
      <c r="K104" s="18"/>
      <c r="L104" s="27"/>
      <c r="M104" s="12">
        <f t="shared" si="4"/>
        <v>10500000</v>
      </c>
    </row>
    <row r="105" spans="1:13" x14ac:dyDescent="0.25">
      <c r="B105" s="9" t="s">
        <v>176</v>
      </c>
      <c r="C105" s="67" t="s">
        <v>177</v>
      </c>
      <c r="D105" s="67"/>
      <c r="E105" s="67"/>
      <c r="F105" s="67"/>
      <c r="G105" s="10">
        <v>0</v>
      </c>
      <c r="H105" s="11">
        <v>0</v>
      </c>
      <c r="I105" s="18">
        <v>2500000</v>
      </c>
      <c r="J105" s="18"/>
      <c r="K105" s="18"/>
      <c r="L105" s="27"/>
      <c r="M105" s="12">
        <f t="shared" si="4"/>
        <v>2500000</v>
      </c>
    </row>
    <row r="106" spans="1:13" x14ac:dyDescent="0.25">
      <c r="B106" s="8" t="s">
        <v>178</v>
      </c>
      <c r="C106" s="73" t="s">
        <v>179</v>
      </c>
      <c r="D106" s="73"/>
      <c r="E106" s="73"/>
      <c r="F106" s="73"/>
      <c r="G106" s="10">
        <v>0</v>
      </c>
      <c r="H106" s="11">
        <v>0</v>
      </c>
      <c r="I106" s="18">
        <v>56000</v>
      </c>
      <c r="J106" s="18"/>
      <c r="K106" s="18"/>
      <c r="L106" s="27"/>
      <c r="M106" s="12">
        <f t="shared" si="4"/>
        <v>56000</v>
      </c>
    </row>
    <row r="107" spans="1:13" ht="15.95" customHeight="1" x14ac:dyDescent="0.25">
      <c r="A107" s="74" t="s">
        <v>180</v>
      </c>
      <c r="B107" s="75"/>
      <c r="C107" s="75"/>
      <c r="D107" s="75"/>
      <c r="E107" s="75"/>
      <c r="F107" s="75"/>
      <c r="G107" s="13">
        <f>SUM(G85:G106)</f>
        <v>15150000</v>
      </c>
      <c r="H107" s="13">
        <f t="shared" ref="H107:K107" si="5">SUM(H85:H106)</f>
        <v>0</v>
      </c>
      <c r="I107" s="13">
        <f t="shared" si="5"/>
        <v>22206000</v>
      </c>
      <c r="J107" s="13">
        <f t="shared" si="5"/>
        <v>0</v>
      </c>
      <c r="K107" s="13">
        <f t="shared" si="5"/>
        <v>0</v>
      </c>
      <c r="L107" s="30">
        <f>SUM(L85:L106)</f>
        <v>12860000</v>
      </c>
      <c r="M107" s="13">
        <f>SUM(M85:M106)</f>
        <v>50216000</v>
      </c>
    </row>
    <row r="108" spans="1:13" s="36" customFormat="1" ht="12" x14ac:dyDescent="0.2">
      <c r="A108" s="31"/>
      <c r="B108" s="31"/>
      <c r="C108" s="31"/>
      <c r="D108" s="31"/>
      <c r="E108" s="31"/>
      <c r="F108" s="31"/>
      <c r="G108" s="34">
        <v>15150000</v>
      </c>
      <c r="H108" s="35">
        <v>0</v>
      </c>
      <c r="I108" s="31">
        <v>22206000</v>
      </c>
      <c r="J108" s="31">
        <v>0</v>
      </c>
      <c r="K108" s="31">
        <v>0</v>
      </c>
      <c r="L108" s="37">
        <v>12860000</v>
      </c>
      <c r="M108" s="31">
        <v>50216000</v>
      </c>
    </row>
    <row r="109" spans="1:13" s="16" customFormat="1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8"/>
      <c r="M109" s="33"/>
    </row>
    <row r="110" spans="1:13" ht="18" customHeight="1" x14ac:dyDescent="0.25">
      <c r="A110" s="74" t="s">
        <v>181</v>
      </c>
      <c r="B110" s="75"/>
      <c r="C110" s="75"/>
      <c r="D110" s="75"/>
      <c r="E110" s="75"/>
      <c r="F110" s="75"/>
      <c r="G110" s="15">
        <f t="shared" ref="G110:K110" si="6">G107+G81+G75+G24</f>
        <v>185466000</v>
      </c>
      <c r="H110" s="15">
        <f t="shared" si="6"/>
        <v>5244000</v>
      </c>
      <c r="I110" s="15">
        <f t="shared" si="6"/>
        <v>5134500</v>
      </c>
      <c r="J110" s="15">
        <f t="shared" si="6"/>
        <v>0</v>
      </c>
      <c r="K110" s="15">
        <f t="shared" si="6"/>
        <v>0</v>
      </c>
      <c r="L110" s="39">
        <f>L107+L81+L75+L24</f>
        <v>18278500</v>
      </c>
      <c r="M110" s="15">
        <f>M107+M81+M75+M24</f>
        <v>214123000</v>
      </c>
    </row>
    <row r="111" spans="1:13" s="36" customFormat="1" ht="12" x14ac:dyDescent="0.2">
      <c r="A111" s="31"/>
      <c r="B111" s="31"/>
      <c r="C111" s="31"/>
      <c r="D111" s="31"/>
      <c r="E111" s="31"/>
      <c r="F111" s="31"/>
      <c r="G111" s="34">
        <v>185466000</v>
      </c>
      <c r="H111" s="35">
        <v>5244000</v>
      </c>
      <c r="I111" s="31">
        <v>5134500</v>
      </c>
      <c r="J111" s="31">
        <v>0</v>
      </c>
      <c r="K111" s="31">
        <v>0</v>
      </c>
      <c r="L111" s="37">
        <v>18278500</v>
      </c>
      <c r="M111" s="31">
        <v>214123000</v>
      </c>
    </row>
    <row r="112" spans="1:13" ht="26.1" customHeight="1" x14ac:dyDescent="0.25">
      <c r="A112" s="71" t="s">
        <v>182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</row>
    <row r="113" spans="1:13" ht="50.1" customHeight="1" x14ac:dyDescent="0.25">
      <c r="A113" s="72" t="s">
        <v>183</v>
      </c>
      <c r="B113" s="67"/>
      <c r="C113" s="67"/>
      <c r="D113" s="67"/>
      <c r="E113" s="67"/>
      <c r="F113" s="67"/>
      <c r="G113" s="4" t="s">
        <v>687</v>
      </c>
      <c r="H113" s="5" t="s">
        <v>688</v>
      </c>
      <c r="I113" s="17" t="s">
        <v>689</v>
      </c>
      <c r="J113" s="17" t="s">
        <v>690</v>
      </c>
      <c r="K113" s="17" t="s">
        <v>691</v>
      </c>
      <c r="L113" s="26" t="s">
        <v>709</v>
      </c>
      <c r="M113" s="6" t="s">
        <v>692</v>
      </c>
    </row>
    <row r="114" spans="1:13" x14ac:dyDescent="0.25">
      <c r="A114" s="7" t="s">
        <v>5</v>
      </c>
      <c r="B114" s="68" t="s">
        <v>6</v>
      </c>
      <c r="C114" s="68"/>
      <c r="D114" s="68"/>
      <c r="E114" s="68"/>
      <c r="F114" s="68"/>
      <c r="G114" s="68"/>
      <c r="H114" s="68"/>
      <c r="I114" s="69"/>
      <c r="J114" s="69"/>
      <c r="K114" s="69"/>
      <c r="L114" s="69"/>
      <c r="M114" s="70"/>
    </row>
    <row r="115" spans="1:13" x14ac:dyDescent="0.25">
      <c r="A115" s="7" t="s">
        <v>184</v>
      </c>
      <c r="B115" s="68" t="s">
        <v>185</v>
      </c>
      <c r="C115" s="68"/>
      <c r="D115" s="68"/>
      <c r="E115" s="68"/>
      <c r="F115" s="68"/>
      <c r="G115" s="68"/>
      <c r="H115" s="68"/>
      <c r="I115" s="69"/>
      <c r="J115" s="69"/>
      <c r="K115" s="69"/>
      <c r="L115" s="69"/>
      <c r="M115" s="70"/>
    </row>
    <row r="116" spans="1:13" x14ac:dyDescent="0.25">
      <c r="B116" s="8" t="s">
        <v>186</v>
      </c>
      <c r="C116" s="73" t="s">
        <v>187</v>
      </c>
      <c r="D116" s="73"/>
      <c r="E116" s="73"/>
      <c r="F116" s="73"/>
      <c r="G116" s="10">
        <v>1419000</v>
      </c>
      <c r="H116" s="11">
        <v>566000</v>
      </c>
      <c r="I116" s="18">
        <v>40000</v>
      </c>
      <c r="J116" s="18"/>
      <c r="K116" s="18"/>
      <c r="L116" s="27">
        <v>-400000</v>
      </c>
      <c r="M116" s="12">
        <v>1625000</v>
      </c>
    </row>
    <row r="117" spans="1:13" ht="15.95" customHeight="1" x14ac:dyDescent="0.25">
      <c r="A117" s="76" t="s">
        <v>188</v>
      </c>
      <c r="B117" s="69"/>
      <c r="C117" s="69"/>
      <c r="D117" s="69"/>
      <c r="E117" s="69"/>
      <c r="F117" s="69"/>
      <c r="G117" s="13">
        <v>1419000</v>
      </c>
      <c r="H117" s="14">
        <f>SUM(H116)</f>
        <v>566000</v>
      </c>
      <c r="I117" s="14">
        <f t="shared" ref="I117:M117" si="7">SUM(I116)</f>
        <v>40000</v>
      </c>
      <c r="J117" s="14">
        <f t="shared" si="7"/>
        <v>0</v>
      </c>
      <c r="K117" s="14">
        <f t="shared" si="7"/>
        <v>0</v>
      </c>
      <c r="L117" s="51">
        <f t="shared" si="7"/>
        <v>-400000</v>
      </c>
      <c r="M117" s="14">
        <f t="shared" si="7"/>
        <v>1625000</v>
      </c>
    </row>
    <row r="118" spans="1:13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</row>
    <row r="119" spans="1:13" x14ac:dyDescent="0.25">
      <c r="A119" s="7" t="s">
        <v>189</v>
      </c>
      <c r="B119" s="68" t="s">
        <v>190</v>
      </c>
      <c r="C119" s="68"/>
      <c r="D119" s="68"/>
      <c r="E119" s="68"/>
      <c r="F119" s="68"/>
      <c r="G119" s="68"/>
      <c r="H119" s="68"/>
      <c r="I119" s="69"/>
      <c r="J119" s="69"/>
      <c r="K119" s="69"/>
      <c r="L119" s="69"/>
      <c r="M119" s="70"/>
    </row>
    <row r="120" spans="1:13" x14ac:dyDescent="0.25">
      <c r="B120" s="8" t="s">
        <v>191</v>
      </c>
      <c r="C120" s="73" t="s">
        <v>192</v>
      </c>
      <c r="D120" s="73"/>
      <c r="E120" s="73"/>
      <c r="F120" s="73"/>
      <c r="G120" s="10">
        <v>800000</v>
      </c>
      <c r="H120" s="11">
        <v>0</v>
      </c>
      <c r="I120" s="18">
        <v>20000</v>
      </c>
      <c r="J120" s="18"/>
      <c r="K120" s="18"/>
      <c r="L120" s="27">
        <v>35000</v>
      </c>
      <c r="M120" s="12">
        <v>855000</v>
      </c>
    </row>
    <row r="121" spans="1:13" ht="15.95" customHeight="1" x14ac:dyDescent="0.25">
      <c r="A121" s="76" t="s">
        <v>193</v>
      </c>
      <c r="B121" s="69"/>
      <c r="C121" s="69"/>
      <c r="D121" s="69"/>
      <c r="E121" s="69"/>
      <c r="F121" s="69"/>
      <c r="G121" s="13">
        <v>800000</v>
      </c>
      <c r="H121" s="14">
        <f>SUM(H120)</f>
        <v>0</v>
      </c>
      <c r="I121" s="14">
        <f t="shared" ref="I121:M121" si="8">SUM(I120)</f>
        <v>20000</v>
      </c>
      <c r="J121" s="14">
        <f t="shared" si="8"/>
        <v>0</v>
      </c>
      <c r="K121" s="14">
        <f t="shared" si="8"/>
        <v>0</v>
      </c>
      <c r="L121" s="51">
        <f t="shared" si="8"/>
        <v>35000</v>
      </c>
      <c r="M121" s="14">
        <f t="shared" si="8"/>
        <v>855000</v>
      </c>
    </row>
    <row r="122" spans="1:13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</row>
    <row r="123" spans="1:13" x14ac:dyDescent="0.25">
      <c r="A123" s="7" t="s">
        <v>194</v>
      </c>
      <c r="B123" s="68" t="s">
        <v>195</v>
      </c>
      <c r="C123" s="68"/>
      <c r="D123" s="68"/>
      <c r="E123" s="68"/>
      <c r="F123" s="68"/>
      <c r="G123" s="68"/>
      <c r="H123" s="68"/>
      <c r="I123" s="69"/>
      <c r="J123" s="69"/>
      <c r="K123" s="69"/>
      <c r="L123" s="69"/>
      <c r="M123" s="70"/>
    </row>
    <row r="124" spans="1:13" x14ac:dyDescent="0.25">
      <c r="B124" s="8" t="s">
        <v>196</v>
      </c>
      <c r="C124" s="73" t="s">
        <v>197</v>
      </c>
      <c r="D124" s="73"/>
      <c r="E124" s="73"/>
      <c r="F124" s="73"/>
      <c r="G124" s="10">
        <v>475000</v>
      </c>
      <c r="H124" s="11">
        <v>4000000</v>
      </c>
      <c r="I124" s="18">
        <v>-615000</v>
      </c>
      <c r="J124" s="18"/>
      <c r="K124" s="18"/>
      <c r="L124" s="27"/>
      <c r="M124" s="12">
        <v>3860000</v>
      </c>
    </row>
    <row r="125" spans="1:13" ht="15.95" customHeight="1" x14ac:dyDescent="0.25">
      <c r="A125" s="76" t="s">
        <v>198</v>
      </c>
      <c r="B125" s="69"/>
      <c r="C125" s="69"/>
      <c r="D125" s="69"/>
      <c r="E125" s="69"/>
      <c r="F125" s="69"/>
      <c r="G125" s="13">
        <f>SUM(G124)</f>
        <v>475000</v>
      </c>
      <c r="H125" s="13">
        <f t="shared" ref="H125:M125" si="9">SUM(H124)</f>
        <v>4000000</v>
      </c>
      <c r="I125" s="13">
        <f t="shared" si="9"/>
        <v>-615000</v>
      </c>
      <c r="J125" s="13">
        <f t="shared" si="9"/>
        <v>0</v>
      </c>
      <c r="K125" s="13">
        <f t="shared" si="9"/>
        <v>0</v>
      </c>
      <c r="L125" s="30">
        <f t="shared" si="9"/>
        <v>0</v>
      </c>
      <c r="M125" s="13">
        <f t="shared" si="9"/>
        <v>3860000</v>
      </c>
    </row>
    <row r="126" spans="1:13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</row>
    <row r="127" spans="1:13" x14ac:dyDescent="0.25">
      <c r="A127" s="7" t="s">
        <v>199</v>
      </c>
      <c r="B127" s="68" t="s">
        <v>200</v>
      </c>
      <c r="C127" s="68"/>
      <c r="D127" s="68"/>
      <c r="E127" s="68"/>
      <c r="F127" s="68"/>
      <c r="G127" s="68"/>
      <c r="H127" s="68"/>
      <c r="I127" s="69"/>
      <c r="J127" s="69"/>
      <c r="K127" s="69"/>
      <c r="L127" s="69"/>
      <c r="M127" s="70"/>
    </row>
    <row r="128" spans="1:13" x14ac:dyDescent="0.25">
      <c r="B128" s="8" t="s">
        <v>201</v>
      </c>
      <c r="C128" s="73" t="s">
        <v>202</v>
      </c>
      <c r="D128" s="73"/>
      <c r="E128" s="73"/>
      <c r="F128" s="73"/>
      <c r="G128" s="10">
        <v>380000</v>
      </c>
      <c r="H128" s="11">
        <v>0</v>
      </c>
      <c r="I128" s="18"/>
      <c r="J128" s="18"/>
      <c r="K128" s="18"/>
      <c r="L128" s="27"/>
      <c r="M128" s="12">
        <v>380000</v>
      </c>
    </row>
    <row r="129" spans="1:13" ht="15.95" customHeight="1" x14ac:dyDescent="0.25">
      <c r="A129" s="76" t="s">
        <v>203</v>
      </c>
      <c r="B129" s="69"/>
      <c r="C129" s="69"/>
      <c r="D129" s="69"/>
      <c r="E129" s="69"/>
      <c r="F129" s="69"/>
      <c r="G129" s="13">
        <f>SUM(G128)</f>
        <v>380000</v>
      </c>
      <c r="H129" s="13">
        <f t="shared" ref="H129:M129" si="10">SUM(H128)</f>
        <v>0</v>
      </c>
      <c r="I129" s="13">
        <f t="shared" si="10"/>
        <v>0</v>
      </c>
      <c r="J129" s="13">
        <f t="shared" si="10"/>
        <v>0</v>
      </c>
      <c r="K129" s="13">
        <f t="shared" si="10"/>
        <v>0</v>
      </c>
      <c r="L129" s="30">
        <f t="shared" si="10"/>
        <v>0</v>
      </c>
      <c r="M129" s="13">
        <f t="shared" si="10"/>
        <v>380000</v>
      </c>
    </row>
    <row r="130" spans="1:13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</row>
    <row r="131" spans="1:13" x14ac:dyDescent="0.25">
      <c r="A131" s="7" t="s">
        <v>204</v>
      </c>
      <c r="B131" s="68" t="s">
        <v>205</v>
      </c>
      <c r="C131" s="68"/>
      <c r="D131" s="68"/>
      <c r="E131" s="68"/>
      <c r="F131" s="68"/>
      <c r="G131" s="68"/>
      <c r="H131" s="68"/>
      <c r="I131" s="69"/>
      <c r="J131" s="69"/>
      <c r="K131" s="69"/>
      <c r="L131" s="69"/>
      <c r="M131" s="70"/>
    </row>
    <row r="132" spans="1:13" x14ac:dyDescent="0.25">
      <c r="B132" s="8" t="s">
        <v>206</v>
      </c>
      <c r="C132" s="73" t="s">
        <v>207</v>
      </c>
      <c r="D132" s="73"/>
      <c r="E132" s="73"/>
      <c r="F132" s="73"/>
      <c r="G132" s="10">
        <v>25000</v>
      </c>
      <c r="H132" s="11">
        <v>0</v>
      </c>
      <c r="I132" s="18"/>
      <c r="J132" s="18"/>
      <c r="K132" s="18"/>
      <c r="L132" s="27"/>
      <c r="M132" s="12">
        <v>25000</v>
      </c>
    </row>
    <row r="133" spans="1:13" ht="15.95" customHeight="1" x14ac:dyDescent="0.25">
      <c r="A133" s="76" t="s">
        <v>208</v>
      </c>
      <c r="B133" s="69"/>
      <c r="C133" s="69"/>
      <c r="D133" s="69"/>
      <c r="E133" s="69"/>
      <c r="F133" s="69"/>
      <c r="G133" s="13">
        <f>SUM(G132)</f>
        <v>25000</v>
      </c>
      <c r="H133" s="13">
        <f t="shared" ref="H133:M133" si="11">SUM(H132)</f>
        <v>0</v>
      </c>
      <c r="I133" s="13">
        <f t="shared" si="11"/>
        <v>0</v>
      </c>
      <c r="J133" s="13">
        <f t="shared" si="11"/>
        <v>0</v>
      </c>
      <c r="K133" s="13">
        <f t="shared" si="11"/>
        <v>0</v>
      </c>
      <c r="L133" s="30">
        <f t="shared" si="11"/>
        <v>0</v>
      </c>
      <c r="M133" s="13">
        <f t="shared" si="11"/>
        <v>25000</v>
      </c>
    </row>
    <row r="134" spans="1:13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</row>
    <row r="135" spans="1:13" x14ac:dyDescent="0.25">
      <c r="A135" s="7" t="s">
        <v>209</v>
      </c>
      <c r="B135" s="68" t="s">
        <v>210</v>
      </c>
      <c r="C135" s="68"/>
      <c r="D135" s="68"/>
      <c r="E135" s="68"/>
      <c r="F135" s="68"/>
      <c r="G135" s="68"/>
      <c r="H135" s="68"/>
      <c r="I135" s="69"/>
      <c r="J135" s="69"/>
      <c r="K135" s="69"/>
      <c r="L135" s="69"/>
      <c r="M135" s="70"/>
    </row>
    <row r="136" spans="1:13" x14ac:dyDescent="0.25">
      <c r="B136" s="9" t="s">
        <v>211</v>
      </c>
      <c r="C136" s="67" t="s">
        <v>212</v>
      </c>
      <c r="D136" s="67"/>
      <c r="E136" s="67"/>
      <c r="F136" s="67"/>
      <c r="G136" s="10">
        <v>366000</v>
      </c>
      <c r="H136" s="11">
        <v>60000</v>
      </c>
      <c r="I136" s="18"/>
      <c r="J136" s="18"/>
      <c r="K136" s="18"/>
      <c r="L136" s="27"/>
      <c r="M136" s="12">
        <v>426000</v>
      </c>
    </row>
    <row r="137" spans="1:13" x14ac:dyDescent="0.25">
      <c r="B137" s="8" t="s">
        <v>213</v>
      </c>
      <c r="C137" s="73" t="s">
        <v>214</v>
      </c>
      <c r="D137" s="73"/>
      <c r="E137" s="73"/>
      <c r="F137" s="73"/>
      <c r="G137" s="10">
        <v>0</v>
      </c>
      <c r="H137" s="11">
        <v>60000</v>
      </c>
      <c r="I137" s="18"/>
      <c r="J137" s="18"/>
      <c r="K137" s="18"/>
      <c r="L137" s="27"/>
      <c r="M137" s="12">
        <v>60000</v>
      </c>
    </row>
    <row r="138" spans="1:13" ht="15.95" customHeight="1" x14ac:dyDescent="0.25">
      <c r="A138" s="76" t="s">
        <v>215</v>
      </c>
      <c r="B138" s="69"/>
      <c r="C138" s="69"/>
      <c r="D138" s="69"/>
      <c r="E138" s="69"/>
      <c r="F138" s="69"/>
      <c r="G138" s="13">
        <f>SUM(G136:G137)</f>
        <v>366000</v>
      </c>
      <c r="H138" s="13">
        <f t="shared" ref="H138:M138" si="12">SUM(H136:H137)</f>
        <v>120000</v>
      </c>
      <c r="I138" s="13">
        <f t="shared" si="12"/>
        <v>0</v>
      </c>
      <c r="J138" s="13">
        <f t="shared" si="12"/>
        <v>0</v>
      </c>
      <c r="K138" s="13">
        <f t="shared" si="12"/>
        <v>0</v>
      </c>
      <c r="L138" s="30">
        <f t="shared" si="12"/>
        <v>0</v>
      </c>
      <c r="M138" s="13">
        <f t="shared" si="12"/>
        <v>486000</v>
      </c>
    </row>
    <row r="139" spans="1:13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</row>
    <row r="140" spans="1:13" x14ac:dyDescent="0.25">
      <c r="A140" s="7" t="s">
        <v>216</v>
      </c>
      <c r="B140" s="68" t="s">
        <v>217</v>
      </c>
      <c r="C140" s="68"/>
      <c r="D140" s="68"/>
      <c r="E140" s="68"/>
      <c r="F140" s="68"/>
      <c r="G140" s="68"/>
      <c r="H140" s="68"/>
      <c r="I140" s="69"/>
      <c r="J140" s="69"/>
      <c r="K140" s="69"/>
      <c r="L140" s="69"/>
      <c r="M140" s="70"/>
    </row>
    <row r="141" spans="1:13" x14ac:dyDescent="0.25">
      <c r="B141" s="9" t="s">
        <v>218</v>
      </c>
      <c r="C141" s="67" t="s">
        <v>219</v>
      </c>
      <c r="D141" s="67"/>
      <c r="E141" s="67"/>
      <c r="F141" s="67"/>
      <c r="G141" s="10">
        <v>55000</v>
      </c>
      <c r="H141" s="11">
        <v>0</v>
      </c>
      <c r="I141" s="18"/>
      <c r="J141" s="18"/>
      <c r="K141" s="18"/>
      <c r="L141" s="27"/>
      <c r="M141" s="12">
        <v>55000</v>
      </c>
    </row>
    <row r="142" spans="1:13" x14ac:dyDescent="0.25">
      <c r="B142" s="9" t="s">
        <v>220</v>
      </c>
      <c r="C142" s="67" t="s">
        <v>221</v>
      </c>
      <c r="D142" s="67"/>
      <c r="E142" s="67"/>
      <c r="F142" s="67"/>
      <c r="G142" s="10">
        <v>10000</v>
      </c>
      <c r="H142" s="11">
        <v>0</v>
      </c>
      <c r="I142" s="18"/>
      <c r="J142" s="18"/>
      <c r="K142" s="18"/>
      <c r="L142" s="27"/>
      <c r="M142" s="12">
        <v>10000</v>
      </c>
    </row>
    <row r="143" spans="1:13" x14ac:dyDescent="0.25">
      <c r="B143" s="9" t="s">
        <v>222</v>
      </c>
      <c r="C143" s="67" t="s">
        <v>223</v>
      </c>
      <c r="D143" s="67"/>
      <c r="E143" s="67"/>
      <c r="F143" s="67"/>
      <c r="G143" s="10">
        <v>10000</v>
      </c>
      <c r="H143" s="11">
        <v>0</v>
      </c>
      <c r="I143" s="18"/>
      <c r="J143" s="18"/>
      <c r="K143" s="18"/>
      <c r="L143" s="27"/>
      <c r="M143" s="12">
        <v>10000</v>
      </c>
    </row>
    <row r="144" spans="1:13" x14ac:dyDescent="0.25">
      <c r="B144" s="8" t="s">
        <v>224</v>
      </c>
      <c r="C144" s="73" t="s">
        <v>225</v>
      </c>
      <c r="D144" s="73"/>
      <c r="E144" s="73"/>
      <c r="F144" s="73"/>
      <c r="G144" s="10">
        <v>285000</v>
      </c>
      <c r="H144" s="11">
        <v>100000</v>
      </c>
      <c r="I144" s="18"/>
      <c r="J144" s="18"/>
      <c r="K144" s="18"/>
      <c r="L144" s="27"/>
      <c r="M144" s="12">
        <v>385000</v>
      </c>
    </row>
    <row r="145" spans="1:13" ht="15.95" customHeight="1" x14ac:dyDescent="0.25">
      <c r="A145" s="76" t="s">
        <v>226</v>
      </c>
      <c r="B145" s="69"/>
      <c r="C145" s="69"/>
      <c r="D145" s="69"/>
      <c r="E145" s="69"/>
      <c r="F145" s="69"/>
      <c r="G145" s="13">
        <f>SUM(G141:G144)</f>
        <v>360000</v>
      </c>
      <c r="H145" s="13">
        <f t="shared" ref="H145:M145" si="13">SUM(H141:H144)</f>
        <v>100000</v>
      </c>
      <c r="I145" s="13">
        <f t="shared" si="13"/>
        <v>0</v>
      </c>
      <c r="J145" s="13">
        <f t="shared" si="13"/>
        <v>0</v>
      </c>
      <c r="K145" s="13">
        <f t="shared" si="13"/>
        <v>0</v>
      </c>
      <c r="L145" s="30">
        <f t="shared" si="13"/>
        <v>0</v>
      </c>
      <c r="M145" s="13">
        <f t="shared" si="13"/>
        <v>460000</v>
      </c>
    </row>
    <row r="146" spans="1:13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</row>
    <row r="147" spans="1:13" x14ac:dyDescent="0.25">
      <c r="A147" s="7" t="s">
        <v>227</v>
      </c>
      <c r="B147" s="68" t="s">
        <v>228</v>
      </c>
      <c r="C147" s="68"/>
      <c r="D147" s="68"/>
      <c r="E147" s="68"/>
      <c r="F147" s="68"/>
      <c r="G147" s="68"/>
      <c r="H147" s="68"/>
      <c r="I147" s="69"/>
      <c r="J147" s="69"/>
      <c r="K147" s="69"/>
      <c r="L147" s="69"/>
      <c r="M147" s="70"/>
    </row>
    <row r="148" spans="1:13" x14ac:dyDescent="0.25">
      <c r="B148" s="9" t="s">
        <v>229</v>
      </c>
      <c r="C148" s="67" t="s">
        <v>230</v>
      </c>
      <c r="D148" s="67"/>
      <c r="E148" s="67"/>
      <c r="F148" s="67"/>
      <c r="G148" s="10">
        <v>25000</v>
      </c>
      <c r="H148" s="11">
        <v>0</v>
      </c>
      <c r="I148" s="18">
        <v>35000</v>
      </c>
      <c r="J148" s="18"/>
      <c r="K148" s="18"/>
      <c r="L148" s="27"/>
      <c r="M148" s="12">
        <v>60000</v>
      </c>
    </row>
    <row r="149" spans="1:13" x14ac:dyDescent="0.25">
      <c r="B149" s="9" t="s">
        <v>231</v>
      </c>
      <c r="C149" s="67" t="s">
        <v>228</v>
      </c>
      <c r="D149" s="67"/>
      <c r="E149" s="67"/>
      <c r="F149" s="67"/>
      <c r="G149" s="10">
        <v>81000</v>
      </c>
      <c r="H149" s="11">
        <v>80000</v>
      </c>
      <c r="I149" s="18">
        <v>-35000</v>
      </c>
      <c r="J149" s="18"/>
      <c r="K149" s="18"/>
      <c r="L149" s="27"/>
      <c r="M149" s="12">
        <v>126000</v>
      </c>
    </row>
    <row r="150" spans="1:13" x14ac:dyDescent="0.25">
      <c r="B150" s="9" t="s">
        <v>232</v>
      </c>
      <c r="C150" s="67" t="s">
        <v>233</v>
      </c>
      <c r="D150" s="67"/>
      <c r="E150" s="67"/>
      <c r="F150" s="67"/>
      <c r="G150" s="10">
        <v>19000</v>
      </c>
      <c r="H150" s="11">
        <v>0</v>
      </c>
      <c r="I150" s="18"/>
      <c r="J150" s="18"/>
      <c r="K150" s="18"/>
      <c r="L150" s="27"/>
      <c r="M150" s="12">
        <v>19000</v>
      </c>
    </row>
    <row r="151" spans="1:13" x14ac:dyDescent="0.25">
      <c r="B151" s="8" t="s">
        <v>234</v>
      </c>
      <c r="C151" s="73" t="s">
        <v>235</v>
      </c>
      <c r="D151" s="73"/>
      <c r="E151" s="73"/>
      <c r="F151" s="73"/>
      <c r="G151" s="10">
        <v>285000</v>
      </c>
      <c r="H151" s="11">
        <v>0</v>
      </c>
      <c r="I151" s="18"/>
      <c r="J151" s="18"/>
      <c r="K151" s="18"/>
      <c r="L151" s="27"/>
      <c r="M151" s="12">
        <v>285000</v>
      </c>
    </row>
    <row r="152" spans="1:13" ht="15.95" customHeight="1" x14ac:dyDescent="0.25">
      <c r="A152" s="76"/>
      <c r="B152" s="69"/>
      <c r="C152" s="69"/>
      <c r="D152" s="69"/>
      <c r="E152" s="69"/>
      <c r="F152" s="69"/>
      <c r="G152" s="13">
        <f>SUM(G148:G151)</f>
        <v>410000</v>
      </c>
      <c r="H152" s="13">
        <f t="shared" ref="H152:M152" si="14">SUM(H148:H151)</f>
        <v>80000</v>
      </c>
      <c r="I152" s="13">
        <f t="shared" si="14"/>
        <v>0</v>
      </c>
      <c r="J152" s="13">
        <f t="shared" si="14"/>
        <v>0</v>
      </c>
      <c r="K152" s="13">
        <f t="shared" si="14"/>
        <v>0</v>
      </c>
      <c r="L152" s="30">
        <f t="shared" si="14"/>
        <v>0</v>
      </c>
      <c r="M152" s="13">
        <f t="shared" si="14"/>
        <v>490000</v>
      </c>
    </row>
    <row r="153" spans="1:13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</row>
    <row r="154" spans="1:13" x14ac:dyDescent="0.25">
      <c r="A154" s="7" t="s">
        <v>236</v>
      </c>
      <c r="B154" s="68" t="s">
        <v>237</v>
      </c>
      <c r="C154" s="68"/>
      <c r="D154" s="68"/>
      <c r="E154" s="68"/>
      <c r="F154" s="68"/>
      <c r="G154" s="68"/>
      <c r="H154" s="68"/>
      <c r="I154" s="69"/>
      <c r="J154" s="69"/>
      <c r="K154" s="69"/>
      <c r="L154" s="69"/>
      <c r="M154" s="70"/>
    </row>
    <row r="155" spans="1:13" x14ac:dyDescent="0.25">
      <c r="B155" s="9" t="s">
        <v>238</v>
      </c>
      <c r="C155" s="67" t="s">
        <v>239</v>
      </c>
      <c r="D155" s="67"/>
      <c r="E155" s="67"/>
      <c r="F155" s="67"/>
      <c r="G155" s="10">
        <v>1380000</v>
      </c>
      <c r="H155" s="11">
        <v>0</v>
      </c>
      <c r="I155" s="18">
        <v>-69000</v>
      </c>
      <c r="J155" s="18"/>
      <c r="K155" s="18"/>
      <c r="L155" s="27"/>
      <c r="M155" s="12">
        <f>SUM(G155:L155)</f>
        <v>1311000</v>
      </c>
    </row>
    <row r="156" spans="1:13" x14ac:dyDescent="0.25">
      <c r="B156" s="8" t="s">
        <v>240</v>
      </c>
      <c r="C156" s="73" t="s">
        <v>241</v>
      </c>
      <c r="D156" s="73"/>
      <c r="E156" s="73"/>
      <c r="F156" s="73"/>
      <c r="G156" s="10">
        <v>941000</v>
      </c>
      <c r="H156" s="11">
        <v>0</v>
      </c>
      <c r="I156" s="18">
        <v>-47000</v>
      </c>
      <c r="J156" s="18"/>
      <c r="K156" s="18"/>
      <c r="L156" s="27"/>
      <c r="M156" s="12">
        <f t="shared" ref="M156:M157" si="15">SUM(G156:L156)</f>
        <v>894000</v>
      </c>
    </row>
    <row r="157" spans="1:13" s="40" customFormat="1" x14ac:dyDescent="0.25">
      <c r="B157" s="41" t="s">
        <v>696</v>
      </c>
      <c r="C157" s="63" t="s">
        <v>697</v>
      </c>
      <c r="D157" s="41"/>
      <c r="E157" s="41"/>
      <c r="F157" s="41"/>
      <c r="G157" s="61"/>
      <c r="H157" s="18"/>
      <c r="I157" s="18"/>
      <c r="J157" s="18"/>
      <c r="K157" s="18"/>
      <c r="L157" s="27">
        <v>307500</v>
      </c>
      <c r="M157" s="12">
        <f t="shared" si="15"/>
        <v>307500</v>
      </c>
    </row>
    <row r="158" spans="1:13" ht="15.95" customHeight="1" x14ac:dyDescent="0.25">
      <c r="A158" s="76" t="s">
        <v>242</v>
      </c>
      <c r="B158" s="69"/>
      <c r="C158" s="69"/>
      <c r="D158" s="69"/>
      <c r="E158" s="69"/>
      <c r="F158" s="69"/>
      <c r="G158" s="13">
        <f>SUM(G155:G157)</f>
        <v>2321000</v>
      </c>
      <c r="H158" s="13">
        <f t="shared" ref="H158:M158" si="16">SUM(H155:H157)</f>
        <v>0</v>
      </c>
      <c r="I158" s="13">
        <f t="shared" si="16"/>
        <v>-116000</v>
      </c>
      <c r="J158" s="13">
        <f t="shared" si="16"/>
        <v>0</v>
      </c>
      <c r="K158" s="13">
        <f t="shared" si="16"/>
        <v>0</v>
      </c>
      <c r="L158" s="30">
        <f t="shared" si="16"/>
        <v>307500</v>
      </c>
      <c r="M158" s="13">
        <f t="shared" si="16"/>
        <v>2512500</v>
      </c>
    </row>
    <row r="159" spans="1:13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</row>
    <row r="160" spans="1:13" x14ac:dyDescent="0.25">
      <c r="A160" s="7" t="s">
        <v>243</v>
      </c>
      <c r="B160" s="68" t="s">
        <v>244</v>
      </c>
      <c r="C160" s="68"/>
      <c r="D160" s="68"/>
      <c r="E160" s="68"/>
      <c r="F160" s="68"/>
      <c r="G160" s="68"/>
      <c r="H160" s="68"/>
      <c r="I160" s="69"/>
      <c r="J160" s="69"/>
      <c r="K160" s="69"/>
      <c r="L160" s="69"/>
      <c r="M160" s="70"/>
    </row>
    <row r="161" spans="1:13" x14ac:dyDescent="0.25">
      <c r="B161" s="9" t="s">
        <v>245</v>
      </c>
      <c r="C161" s="67" t="s">
        <v>246</v>
      </c>
      <c r="D161" s="67"/>
      <c r="E161" s="67"/>
      <c r="F161" s="67"/>
      <c r="G161" s="10">
        <v>3340000</v>
      </c>
      <c r="H161" s="11">
        <v>0</v>
      </c>
      <c r="I161" s="18">
        <v>-167000</v>
      </c>
      <c r="J161" s="18"/>
      <c r="K161" s="18"/>
      <c r="L161" s="27"/>
      <c r="M161" s="12">
        <f>SUM(G161:L161)</f>
        <v>3173000</v>
      </c>
    </row>
    <row r="162" spans="1:13" x14ac:dyDescent="0.25">
      <c r="B162" s="9" t="s">
        <v>247</v>
      </c>
      <c r="C162" s="67" t="s">
        <v>248</v>
      </c>
      <c r="D162" s="67"/>
      <c r="E162" s="67"/>
      <c r="F162" s="67"/>
      <c r="G162" s="10">
        <v>3854000</v>
      </c>
      <c r="H162" s="11">
        <v>0</v>
      </c>
      <c r="I162" s="18">
        <v>-193000</v>
      </c>
      <c r="J162" s="18"/>
      <c r="K162" s="18"/>
      <c r="L162" s="27"/>
      <c r="M162" s="12">
        <f t="shared" ref="M162:M166" si="17">SUM(G162:L162)</f>
        <v>3661000</v>
      </c>
    </row>
    <row r="163" spans="1:13" x14ac:dyDescent="0.25">
      <c r="B163" s="9" t="s">
        <v>249</v>
      </c>
      <c r="C163" s="67" t="s">
        <v>250</v>
      </c>
      <c r="D163" s="67"/>
      <c r="E163" s="67"/>
      <c r="F163" s="67"/>
      <c r="G163" s="10">
        <v>11000</v>
      </c>
      <c r="H163" s="11">
        <v>0</v>
      </c>
      <c r="I163" s="18"/>
      <c r="J163" s="18"/>
      <c r="K163" s="18"/>
      <c r="L163" s="27"/>
      <c r="M163" s="12">
        <f t="shared" si="17"/>
        <v>11000</v>
      </c>
    </row>
    <row r="164" spans="1:13" x14ac:dyDescent="0.25">
      <c r="B164" s="9" t="s">
        <v>251</v>
      </c>
      <c r="C164" s="67" t="s">
        <v>252</v>
      </c>
      <c r="D164" s="67"/>
      <c r="E164" s="67"/>
      <c r="F164" s="67"/>
      <c r="G164" s="10">
        <v>6000</v>
      </c>
      <c r="H164" s="11">
        <v>0</v>
      </c>
      <c r="I164" s="18"/>
      <c r="J164" s="18"/>
      <c r="K164" s="18"/>
      <c r="L164" s="27"/>
      <c r="M164" s="12">
        <f t="shared" si="17"/>
        <v>6000</v>
      </c>
    </row>
    <row r="165" spans="1:13" s="57" customFormat="1" x14ac:dyDescent="0.25">
      <c r="B165" s="8" t="s">
        <v>702</v>
      </c>
      <c r="C165" s="63" t="s">
        <v>703</v>
      </c>
      <c r="D165" s="58"/>
      <c r="E165" s="58"/>
      <c r="F165" s="58"/>
      <c r="G165" s="61"/>
      <c r="H165" s="18"/>
      <c r="I165" s="18"/>
      <c r="J165" s="18"/>
      <c r="K165" s="18"/>
      <c r="L165" s="27">
        <v>844000</v>
      </c>
      <c r="M165" s="12">
        <f t="shared" si="17"/>
        <v>844000</v>
      </c>
    </row>
    <row r="166" spans="1:13" x14ac:dyDescent="0.25">
      <c r="B166" s="8" t="s">
        <v>253</v>
      </c>
      <c r="C166" s="73" t="s">
        <v>254</v>
      </c>
      <c r="D166" s="73"/>
      <c r="E166" s="73"/>
      <c r="F166" s="73"/>
      <c r="G166" s="10">
        <v>0</v>
      </c>
      <c r="H166" s="11">
        <v>0</v>
      </c>
      <c r="I166" s="18"/>
      <c r="J166" s="18"/>
      <c r="K166" s="18"/>
      <c r="L166" s="27">
        <v>754000</v>
      </c>
      <c r="M166" s="12">
        <f t="shared" si="17"/>
        <v>754000</v>
      </c>
    </row>
    <row r="167" spans="1:13" ht="15.95" customHeight="1" x14ac:dyDescent="0.25">
      <c r="A167" s="76" t="s">
        <v>255</v>
      </c>
      <c r="B167" s="69"/>
      <c r="C167" s="69"/>
      <c r="D167" s="69"/>
      <c r="E167" s="69"/>
      <c r="F167" s="69"/>
      <c r="G167" s="13">
        <f>SUM(G161:G166)</f>
        <v>7211000</v>
      </c>
      <c r="H167" s="13">
        <f t="shared" ref="H167:M167" si="18">SUM(H161:H166)</f>
        <v>0</v>
      </c>
      <c r="I167" s="13">
        <f t="shared" si="18"/>
        <v>-360000</v>
      </c>
      <c r="J167" s="13">
        <f t="shared" si="18"/>
        <v>0</v>
      </c>
      <c r="K167" s="13">
        <f t="shared" si="18"/>
        <v>0</v>
      </c>
      <c r="L167" s="30">
        <f t="shared" si="18"/>
        <v>1598000</v>
      </c>
      <c r="M167" s="13">
        <f t="shared" si="18"/>
        <v>8449000</v>
      </c>
    </row>
    <row r="168" spans="1:13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</row>
    <row r="169" spans="1:13" x14ac:dyDescent="0.25">
      <c r="A169" s="7" t="s">
        <v>256</v>
      </c>
      <c r="B169" s="68" t="s">
        <v>257</v>
      </c>
      <c r="C169" s="68"/>
      <c r="D169" s="68"/>
      <c r="E169" s="68"/>
      <c r="F169" s="68"/>
      <c r="G169" s="68"/>
      <c r="H169" s="68"/>
      <c r="I169" s="69"/>
      <c r="J169" s="69"/>
      <c r="K169" s="69"/>
      <c r="L169" s="69"/>
      <c r="M169" s="70"/>
    </row>
    <row r="170" spans="1:13" x14ac:dyDescent="0.25">
      <c r="B170" s="8" t="s">
        <v>258</v>
      </c>
      <c r="C170" s="73" t="s">
        <v>259</v>
      </c>
      <c r="D170" s="73"/>
      <c r="E170" s="73"/>
      <c r="F170" s="73"/>
      <c r="G170" s="10">
        <v>485000</v>
      </c>
      <c r="H170" s="11">
        <v>0</v>
      </c>
      <c r="I170" s="18">
        <v>-24000</v>
      </c>
      <c r="J170" s="18"/>
      <c r="K170" s="18"/>
      <c r="L170" s="27"/>
      <c r="M170" s="12">
        <v>461000</v>
      </c>
    </row>
    <row r="171" spans="1:13" ht="15.95" customHeight="1" x14ac:dyDescent="0.25">
      <c r="A171" s="76" t="s">
        <v>260</v>
      </c>
      <c r="B171" s="69"/>
      <c r="C171" s="69"/>
      <c r="D171" s="69"/>
      <c r="E171" s="69"/>
      <c r="F171" s="69"/>
      <c r="G171" s="13">
        <f>SUM(G170)</f>
        <v>485000</v>
      </c>
      <c r="H171" s="13">
        <f t="shared" ref="H171:M171" si="19">SUM(H170)</f>
        <v>0</v>
      </c>
      <c r="I171" s="13">
        <f t="shared" si="19"/>
        <v>-24000</v>
      </c>
      <c r="J171" s="13">
        <f t="shared" si="19"/>
        <v>0</v>
      </c>
      <c r="K171" s="13">
        <f t="shared" si="19"/>
        <v>0</v>
      </c>
      <c r="L171" s="30">
        <f t="shared" si="19"/>
        <v>0</v>
      </c>
      <c r="M171" s="13">
        <f t="shared" si="19"/>
        <v>461000</v>
      </c>
    </row>
    <row r="172" spans="1:13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</row>
    <row r="173" spans="1:13" x14ac:dyDescent="0.25">
      <c r="A173" s="7" t="s">
        <v>261</v>
      </c>
      <c r="B173" s="68" t="s">
        <v>262</v>
      </c>
      <c r="C173" s="68"/>
      <c r="D173" s="68"/>
      <c r="E173" s="68"/>
      <c r="F173" s="68"/>
      <c r="G173" s="68"/>
      <c r="H173" s="68"/>
      <c r="I173" s="69"/>
      <c r="J173" s="69"/>
      <c r="K173" s="69"/>
      <c r="L173" s="69"/>
      <c r="M173" s="70"/>
    </row>
    <row r="174" spans="1:13" x14ac:dyDescent="0.25">
      <c r="B174" s="9" t="s">
        <v>263</v>
      </c>
      <c r="C174" s="67" t="s">
        <v>264</v>
      </c>
      <c r="D174" s="67"/>
      <c r="E174" s="67"/>
      <c r="F174" s="67"/>
      <c r="G174" s="10">
        <v>1185000</v>
      </c>
      <c r="H174" s="11">
        <v>0</v>
      </c>
      <c r="I174" s="18"/>
      <c r="J174" s="18"/>
      <c r="K174" s="18"/>
      <c r="L174" s="27"/>
      <c r="M174" s="12">
        <v>1185000</v>
      </c>
    </row>
    <row r="175" spans="1:13" x14ac:dyDescent="0.25">
      <c r="B175" s="9" t="s">
        <v>265</v>
      </c>
      <c r="C175" s="67" t="s">
        <v>266</v>
      </c>
      <c r="D175" s="67"/>
      <c r="E175" s="67"/>
      <c r="F175" s="67"/>
      <c r="G175" s="10">
        <v>403000</v>
      </c>
      <c r="H175" s="11">
        <v>0</v>
      </c>
      <c r="I175" s="18"/>
      <c r="J175" s="18"/>
      <c r="K175" s="18"/>
      <c r="L175" s="27"/>
      <c r="M175" s="12">
        <v>403000</v>
      </c>
    </row>
    <row r="176" spans="1:13" x14ac:dyDescent="0.25">
      <c r="B176" s="9" t="s">
        <v>267</v>
      </c>
      <c r="C176" s="67" t="s">
        <v>268</v>
      </c>
      <c r="D176" s="67"/>
      <c r="E176" s="67"/>
      <c r="F176" s="67"/>
      <c r="G176" s="10">
        <v>24000</v>
      </c>
      <c r="H176" s="11">
        <v>0</v>
      </c>
      <c r="I176" s="18"/>
      <c r="J176" s="18"/>
      <c r="K176" s="18"/>
      <c r="L176" s="27"/>
      <c r="M176" s="12">
        <v>24000</v>
      </c>
    </row>
    <row r="177" spans="1:13" x14ac:dyDescent="0.25">
      <c r="B177" s="8" t="s">
        <v>269</v>
      </c>
      <c r="C177" s="73" t="s">
        <v>270</v>
      </c>
      <c r="D177" s="73"/>
      <c r="E177" s="73"/>
      <c r="F177" s="73"/>
      <c r="G177" s="10">
        <v>709000</v>
      </c>
      <c r="H177" s="11">
        <v>53000</v>
      </c>
      <c r="I177" s="18">
        <v>-26000</v>
      </c>
      <c r="J177" s="18"/>
      <c r="K177" s="18"/>
      <c r="L177" s="27">
        <v>33000</v>
      </c>
      <c r="M177" s="12">
        <v>769000</v>
      </c>
    </row>
    <row r="178" spans="1:13" ht="15.95" customHeight="1" x14ac:dyDescent="0.25">
      <c r="A178" s="76" t="s">
        <v>271</v>
      </c>
      <c r="B178" s="69"/>
      <c r="C178" s="69"/>
      <c r="D178" s="69"/>
      <c r="E178" s="69"/>
      <c r="F178" s="69"/>
      <c r="G178" s="13">
        <f>SUM(G174:G177)</f>
        <v>2321000</v>
      </c>
      <c r="H178" s="13">
        <f t="shared" ref="H178:M178" si="20">SUM(H174:H177)</f>
        <v>53000</v>
      </c>
      <c r="I178" s="13">
        <f t="shared" si="20"/>
        <v>-26000</v>
      </c>
      <c r="J178" s="13">
        <f t="shared" si="20"/>
        <v>0</v>
      </c>
      <c r="K178" s="13">
        <f t="shared" si="20"/>
        <v>0</v>
      </c>
      <c r="L178" s="30">
        <f t="shared" si="20"/>
        <v>33000</v>
      </c>
      <c r="M178" s="13">
        <f t="shared" si="20"/>
        <v>2381000</v>
      </c>
    </row>
    <row r="179" spans="1:13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</row>
    <row r="180" spans="1:13" x14ac:dyDescent="0.25">
      <c r="A180" s="7" t="s">
        <v>272</v>
      </c>
      <c r="B180" s="68" t="s">
        <v>273</v>
      </c>
      <c r="C180" s="68"/>
      <c r="D180" s="68"/>
      <c r="E180" s="68"/>
      <c r="F180" s="68"/>
      <c r="G180" s="68"/>
      <c r="H180" s="68"/>
      <c r="I180" s="69"/>
      <c r="J180" s="69"/>
      <c r="K180" s="69"/>
      <c r="L180" s="69"/>
      <c r="M180" s="70"/>
    </row>
    <row r="181" spans="1:13" x14ac:dyDescent="0.25">
      <c r="B181" s="8" t="s">
        <v>274</v>
      </c>
      <c r="C181" s="73" t="s">
        <v>275</v>
      </c>
      <c r="D181" s="73"/>
      <c r="E181" s="73"/>
      <c r="F181" s="73"/>
      <c r="G181" s="10">
        <v>202000</v>
      </c>
      <c r="H181" s="11">
        <v>0</v>
      </c>
      <c r="I181" s="18">
        <v>-25000</v>
      </c>
      <c r="J181" s="18"/>
      <c r="K181" s="18"/>
      <c r="L181" s="27">
        <v>5000</v>
      </c>
      <c r="M181" s="12">
        <v>182000</v>
      </c>
    </row>
    <row r="182" spans="1:13" ht="15.95" customHeight="1" x14ac:dyDescent="0.25">
      <c r="A182" s="76" t="s">
        <v>276</v>
      </c>
      <c r="B182" s="69"/>
      <c r="C182" s="69"/>
      <c r="D182" s="69"/>
      <c r="E182" s="69"/>
      <c r="F182" s="69"/>
      <c r="G182" s="13">
        <f>SUM(G181)</f>
        <v>202000</v>
      </c>
      <c r="H182" s="13">
        <f t="shared" ref="H182:M182" si="21">SUM(H181)</f>
        <v>0</v>
      </c>
      <c r="I182" s="13">
        <f t="shared" si="21"/>
        <v>-25000</v>
      </c>
      <c r="J182" s="13">
        <f t="shared" si="21"/>
        <v>0</v>
      </c>
      <c r="K182" s="13">
        <f t="shared" si="21"/>
        <v>0</v>
      </c>
      <c r="L182" s="30">
        <f t="shared" si="21"/>
        <v>5000</v>
      </c>
      <c r="M182" s="13">
        <f t="shared" si="21"/>
        <v>182000</v>
      </c>
    </row>
    <row r="183" spans="1:13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</row>
    <row r="184" spans="1:13" x14ac:dyDescent="0.25">
      <c r="A184" s="7" t="s">
        <v>277</v>
      </c>
      <c r="B184" s="68" t="s">
        <v>278</v>
      </c>
      <c r="C184" s="68"/>
      <c r="D184" s="68"/>
      <c r="E184" s="68"/>
      <c r="F184" s="68"/>
      <c r="G184" s="68"/>
      <c r="H184" s="68"/>
      <c r="I184" s="69"/>
      <c r="J184" s="69"/>
      <c r="K184" s="69"/>
      <c r="L184" s="69"/>
      <c r="M184" s="70"/>
    </row>
    <row r="185" spans="1:13" x14ac:dyDescent="0.25">
      <c r="B185" s="9" t="s">
        <v>279</v>
      </c>
      <c r="C185" s="67" t="s">
        <v>280</v>
      </c>
      <c r="D185" s="67"/>
      <c r="E185" s="67"/>
      <c r="F185" s="67"/>
      <c r="G185" s="10">
        <v>1663000</v>
      </c>
      <c r="H185" s="11">
        <v>0</v>
      </c>
      <c r="I185" s="18">
        <v>-190000</v>
      </c>
      <c r="J185" s="18"/>
      <c r="K185" s="18"/>
      <c r="L185" s="27">
        <v>74500</v>
      </c>
      <c r="M185" s="12">
        <v>1547500</v>
      </c>
    </row>
    <row r="186" spans="1:13" x14ac:dyDescent="0.25">
      <c r="B186" s="9" t="s">
        <v>281</v>
      </c>
      <c r="C186" s="67" t="s">
        <v>282</v>
      </c>
      <c r="D186" s="67"/>
      <c r="E186" s="67"/>
      <c r="F186" s="67"/>
      <c r="G186" s="10">
        <v>1670000</v>
      </c>
      <c r="H186" s="11">
        <v>-20000</v>
      </c>
      <c r="I186" s="18">
        <v>-90000</v>
      </c>
      <c r="J186" s="18"/>
      <c r="K186" s="18"/>
      <c r="L186" s="27"/>
      <c r="M186" s="12">
        <v>1560000</v>
      </c>
    </row>
    <row r="187" spans="1:13" x14ac:dyDescent="0.25">
      <c r="B187" s="9" t="s">
        <v>283</v>
      </c>
      <c r="C187" s="67" t="s">
        <v>284</v>
      </c>
      <c r="D187" s="67"/>
      <c r="E187" s="67"/>
      <c r="F187" s="67"/>
      <c r="G187" s="10">
        <v>150000</v>
      </c>
      <c r="H187" s="11">
        <v>0</v>
      </c>
      <c r="I187" s="18"/>
      <c r="J187" s="18"/>
      <c r="K187" s="18"/>
      <c r="L187" s="27"/>
      <c r="M187" s="12">
        <v>150000</v>
      </c>
    </row>
    <row r="188" spans="1:13" x14ac:dyDescent="0.25">
      <c r="B188" s="9" t="s">
        <v>285</v>
      </c>
      <c r="C188" s="67" t="s">
        <v>286</v>
      </c>
      <c r="D188" s="67"/>
      <c r="E188" s="67"/>
      <c r="F188" s="67"/>
      <c r="G188" s="10">
        <v>36000</v>
      </c>
      <c r="H188" s="11">
        <v>0</v>
      </c>
      <c r="I188" s="18">
        <v>-30000</v>
      </c>
      <c r="J188" s="18"/>
      <c r="K188" s="18"/>
      <c r="L188" s="27"/>
      <c r="M188" s="12">
        <v>6000</v>
      </c>
    </row>
    <row r="189" spans="1:13" x14ac:dyDescent="0.25">
      <c r="B189" s="9" t="s">
        <v>287</v>
      </c>
      <c r="C189" s="67" t="s">
        <v>288</v>
      </c>
      <c r="D189" s="67"/>
      <c r="E189" s="67"/>
      <c r="F189" s="67"/>
      <c r="G189" s="10">
        <v>206000</v>
      </c>
      <c r="H189" s="11">
        <v>0</v>
      </c>
      <c r="I189" s="18"/>
      <c r="J189" s="18"/>
      <c r="K189" s="18"/>
      <c r="L189" s="27"/>
      <c r="M189" s="12">
        <v>206000</v>
      </c>
    </row>
    <row r="190" spans="1:13" x14ac:dyDescent="0.25">
      <c r="B190" s="9" t="s">
        <v>289</v>
      </c>
      <c r="C190" s="67" t="s">
        <v>290</v>
      </c>
      <c r="D190" s="67"/>
      <c r="E190" s="67"/>
      <c r="F190" s="67"/>
      <c r="G190" s="10">
        <v>18000</v>
      </c>
      <c r="H190" s="11">
        <v>0</v>
      </c>
      <c r="I190" s="18">
        <v>-8000</v>
      </c>
      <c r="J190" s="18"/>
      <c r="K190" s="18"/>
      <c r="L190" s="27"/>
      <c r="M190" s="12">
        <v>10000</v>
      </c>
    </row>
    <row r="191" spans="1:13" x14ac:dyDescent="0.25">
      <c r="B191" s="8" t="s">
        <v>291</v>
      </c>
      <c r="C191" s="73" t="s">
        <v>292</v>
      </c>
      <c r="D191" s="73"/>
      <c r="E191" s="73"/>
      <c r="F191" s="73"/>
      <c r="G191" s="10">
        <v>0</v>
      </c>
      <c r="H191" s="11">
        <v>0</v>
      </c>
      <c r="I191" s="18">
        <v>150000</v>
      </c>
      <c r="J191" s="18"/>
      <c r="K191" s="18"/>
      <c r="L191" s="27"/>
      <c r="M191" s="12">
        <v>150000</v>
      </c>
    </row>
    <row r="192" spans="1:13" ht="15.95" customHeight="1" x14ac:dyDescent="0.25">
      <c r="A192" s="76" t="s">
        <v>293</v>
      </c>
      <c r="B192" s="69"/>
      <c r="C192" s="69"/>
      <c r="D192" s="69"/>
      <c r="E192" s="69"/>
      <c r="F192" s="69"/>
      <c r="G192" s="13">
        <f>SUM(G185:G191)</f>
        <v>3743000</v>
      </c>
      <c r="H192" s="13">
        <f t="shared" ref="H192:M192" si="22">SUM(H185:H191)</f>
        <v>-20000</v>
      </c>
      <c r="I192" s="13">
        <f t="shared" si="22"/>
        <v>-168000</v>
      </c>
      <c r="J192" s="13">
        <f t="shared" si="22"/>
        <v>0</v>
      </c>
      <c r="K192" s="13">
        <f t="shared" si="22"/>
        <v>0</v>
      </c>
      <c r="L192" s="30">
        <f t="shared" si="22"/>
        <v>74500</v>
      </c>
      <c r="M192" s="13">
        <f t="shared" si="22"/>
        <v>3629500</v>
      </c>
    </row>
    <row r="193" spans="1:13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</row>
    <row r="194" spans="1:13" x14ac:dyDescent="0.25">
      <c r="A194" s="7" t="s">
        <v>294</v>
      </c>
      <c r="B194" s="68" t="s">
        <v>295</v>
      </c>
      <c r="C194" s="68"/>
      <c r="D194" s="68"/>
      <c r="E194" s="68"/>
      <c r="F194" s="68"/>
      <c r="G194" s="68"/>
      <c r="H194" s="68"/>
      <c r="I194" s="69"/>
      <c r="J194" s="69"/>
      <c r="K194" s="69"/>
      <c r="L194" s="69"/>
      <c r="M194" s="70"/>
    </row>
    <row r="195" spans="1:13" x14ac:dyDescent="0.25">
      <c r="B195" s="9" t="s">
        <v>296</v>
      </c>
      <c r="C195" s="67" t="s">
        <v>297</v>
      </c>
      <c r="D195" s="67"/>
      <c r="E195" s="67"/>
      <c r="F195" s="67"/>
      <c r="G195" s="10">
        <v>143000</v>
      </c>
      <c r="H195" s="11">
        <v>0</v>
      </c>
      <c r="I195" s="18"/>
      <c r="J195" s="18"/>
      <c r="K195" s="18"/>
      <c r="L195" s="27"/>
      <c r="M195" s="12">
        <v>143000</v>
      </c>
    </row>
    <row r="196" spans="1:13" x14ac:dyDescent="0.25">
      <c r="B196" s="9" t="s">
        <v>298</v>
      </c>
      <c r="C196" s="67" t="s">
        <v>299</v>
      </c>
      <c r="D196" s="67"/>
      <c r="E196" s="67"/>
      <c r="F196" s="67"/>
      <c r="G196" s="10">
        <v>300000</v>
      </c>
      <c r="H196" s="11">
        <v>0</v>
      </c>
      <c r="I196" s="18">
        <v>-156000</v>
      </c>
      <c r="J196" s="18"/>
      <c r="K196" s="18"/>
      <c r="L196" s="27"/>
      <c r="M196" s="12">
        <v>144000</v>
      </c>
    </row>
    <row r="197" spans="1:13" x14ac:dyDescent="0.25">
      <c r="B197" s="9" t="s">
        <v>300</v>
      </c>
      <c r="C197" s="67" t="s">
        <v>301</v>
      </c>
      <c r="D197" s="67"/>
      <c r="E197" s="67"/>
      <c r="F197" s="67"/>
      <c r="G197" s="10">
        <v>0</v>
      </c>
      <c r="H197" s="11">
        <v>0</v>
      </c>
      <c r="I197" s="18">
        <v>852000</v>
      </c>
      <c r="J197" s="18"/>
      <c r="K197" s="18"/>
      <c r="L197" s="27"/>
      <c r="M197" s="12">
        <v>852000</v>
      </c>
    </row>
    <row r="198" spans="1:13" x14ac:dyDescent="0.25">
      <c r="B198" s="9" t="s">
        <v>302</v>
      </c>
      <c r="C198" s="67" t="s">
        <v>303</v>
      </c>
      <c r="D198" s="67"/>
      <c r="E198" s="67"/>
      <c r="F198" s="67"/>
      <c r="G198" s="10">
        <v>300000</v>
      </c>
      <c r="H198" s="11">
        <v>152000</v>
      </c>
      <c r="I198" s="18">
        <v>0</v>
      </c>
      <c r="J198" s="18"/>
      <c r="K198" s="18"/>
      <c r="L198" s="27"/>
      <c r="M198" s="12">
        <v>452000</v>
      </c>
    </row>
    <row r="199" spans="1:13" x14ac:dyDescent="0.25">
      <c r="B199" s="8" t="s">
        <v>304</v>
      </c>
      <c r="C199" s="73" t="s">
        <v>305</v>
      </c>
      <c r="D199" s="73"/>
      <c r="E199" s="73"/>
      <c r="F199" s="73"/>
      <c r="G199" s="10">
        <v>0</v>
      </c>
      <c r="H199" s="11">
        <v>250000</v>
      </c>
      <c r="I199" s="18"/>
      <c r="J199" s="18"/>
      <c r="K199" s="18"/>
      <c r="L199" s="27"/>
      <c r="M199" s="12">
        <v>250000</v>
      </c>
    </row>
    <row r="200" spans="1:13" ht="15.95" customHeight="1" x14ac:dyDescent="0.25">
      <c r="A200" s="76" t="s">
        <v>306</v>
      </c>
      <c r="B200" s="69"/>
      <c r="C200" s="69"/>
      <c r="D200" s="69"/>
      <c r="E200" s="69"/>
      <c r="F200" s="69"/>
      <c r="G200" s="13">
        <f>SUM(G195:G199)</f>
        <v>743000</v>
      </c>
      <c r="H200" s="13">
        <f t="shared" ref="H200:M200" si="23">SUM(H195:H199)</f>
        <v>402000</v>
      </c>
      <c r="I200" s="13">
        <f t="shared" si="23"/>
        <v>696000</v>
      </c>
      <c r="J200" s="13">
        <f t="shared" si="23"/>
        <v>0</v>
      </c>
      <c r="K200" s="13">
        <f t="shared" si="23"/>
        <v>0</v>
      </c>
      <c r="L200" s="30">
        <f t="shared" si="23"/>
        <v>0</v>
      </c>
      <c r="M200" s="13">
        <f t="shared" si="23"/>
        <v>1841000</v>
      </c>
    </row>
    <row r="201" spans="1:13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</row>
    <row r="202" spans="1:13" x14ac:dyDescent="0.25">
      <c r="A202" s="7" t="s">
        <v>307</v>
      </c>
      <c r="B202" s="68" t="s">
        <v>308</v>
      </c>
      <c r="C202" s="68"/>
      <c r="D202" s="68"/>
      <c r="E202" s="68"/>
      <c r="F202" s="68"/>
      <c r="G202" s="68"/>
      <c r="H202" s="68"/>
      <c r="I202" s="69"/>
      <c r="J202" s="69"/>
      <c r="K202" s="69"/>
      <c r="L202" s="69"/>
      <c r="M202" s="70"/>
    </row>
    <row r="203" spans="1:13" x14ac:dyDescent="0.25">
      <c r="B203" s="8" t="s">
        <v>309</v>
      </c>
      <c r="C203" s="73" t="s">
        <v>310</v>
      </c>
      <c r="D203" s="73"/>
      <c r="E203" s="73"/>
      <c r="F203" s="73"/>
      <c r="G203" s="10">
        <v>1023000</v>
      </c>
      <c r="H203" s="11">
        <v>0</v>
      </c>
      <c r="I203" s="18">
        <v>-100000</v>
      </c>
      <c r="J203" s="18"/>
      <c r="K203" s="18"/>
      <c r="L203" s="27"/>
      <c r="M203" s="12">
        <v>923000</v>
      </c>
    </row>
    <row r="204" spans="1:13" ht="15.95" customHeight="1" x14ac:dyDescent="0.25">
      <c r="A204" s="76" t="s">
        <v>311</v>
      </c>
      <c r="B204" s="69"/>
      <c r="C204" s="69"/>
      <c r="D204" s="69"/>
      <c r="E204" s="69"/>
      <c r="F204" s="69"/>
      <c r="G204" s="13">
        <f>SUM(G203)</f>
        <v>1023000</v>
      </c>
      <c r="H204" s="13">
        <f t="shared" ref="H204:M204" si="24">SUM(H203)</f>
        <v>0</v>
      </c>
      <c r="I204" s="13">
        <f t="shared" si="24"/>
        <v>-100000</v>
      </c>
      <c r="J204" s="13">
        <f t="shared" si="24"/>
        <v>0</v>
      </c>
      <c r="K204" s="13">
        <f t="shared" si="24"/>
        <v>0</v>
      </c>
      <c r="L204" s="30">
        <f t="shared" si="24"/>
        <v>0</v>
      </c>
      <c r="M204" s="13">
        <f t="shared" si="24"/>
        <v>923000</v>
      </c>
    </row>
    <row r="205" spans="1:13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</row>
    <row r="206" spans="1:13" x14ac:dyDescent="0.25">
      <c r="A206" s="7" t="s">
        <v>312</v>
      </c>
      <c r="B206" s="68" t="s">
        <v>313</v>
      </c>
      <c r="C206" s="68"/>
      <c r="D206" s="68"/>
      <c r="E206" s="68"/>
      <c r="F206" s="68"/>
      <c r="G206" s="68"/>
      <c r="H206" s="68"/>
      <c r="I206" s="69"/>
      <c r="J206" s="69"/>
      <c r="K206" s="69"/>
      <c r="L206" s="69"/>
      <c r="M206" s="70"/>
    </row>
    <row r="207" spans="1:13" x14ac:dyDescent="0.25">
      <c r="B207" s="9" t="s">
        <v>314</v>
      </c>
      <c r="C207" s="67" t="s">
        <v>315</v>
      </c>
      <c r="D207" s="67"/>
      <c r="E207" s="67"/>
      <c r="F207" s="67"/>
      <c r="G207" s="10">
        <v>987000</v>
      </c>
      <c r="H207" s="11">
        <v>0</v>
      </c>
      <c r="I207" s="18"/>
      <c r="J207" s="18"/>
      <c r="K207" s="18"/>
      <c r="L207" s="27"/>
      <c r="M207" s="12">
        <v>987000</v>
      </c>
    </row>
    <row r="208" spans="1:13" x14ac:dyDescent="0.25">
      <c r="B208" s="8" t="s">
        <v>316</v>
      </c>
      <c r="C208" s="73" t="s">
        <v>317</v>
      </c>
      <c r="D208" s="73"/>
      <c r="E208" s="73"/>
      <c r="F208" s="73"/>
      <c r="G208" s="10">
        <v>48000</v>
      </c>
      <c r="H208" s="11">
        <v>0</v>
      </c>
      <c r="I208" s="18"/>
      <c r="J208" s="18"/>
      <c r="K208" s="18"/>
      <c r="L208" s="27"/>
      <c r="M208" s="12">
        <v>48000</v>
      </c>
    </row>
    <row r="209" spans="1:13" ht="15.95" customHeight="1" x14ac:dyDescent="0.25">
      <c r="A209" s="76" t="s">
        <v>318</v>
      </c>
      <c r="B209" s="69"/>
      <c r="C209" s="69"/>
      <c r="D209" s="69"/>
      <c r="E209" s="69"/>
      <c r="F209" s="69"/>
      <c r="G209" s="13">
        <f>SUM(G207:G208)</f>
        <v>1035000</v>
      </c>
      <c r="H209" s="13">
        <f t="shared" ref="H209:M209" si="25">SUM(H207:H208)</f>
        <v>0</v>
      </c>
      <c r="I209" s="13">
        <f t="shared" si="25"/>
        <v>0</v>
      </c>
      <c r="J209" s="13">
        <f t="shared" si="25"/>
        <v>0</v>
      </c>
      <c r="K209" s="13">
        <f t="shared" si="25"/>
        <v>0</v>
      </c>
      <c r="L209" s="30">
        <f t="shared" si="25"/>
        <v>0</v>
      </c>
      <c r="M209" s="13">
        <f t="shared" si="25"/>
        <v>1035000</v>
      </c>
    </row>
    <row r="210" spans="1:13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</row>
    <row r="211" spans="1:13" x14ac:dyDescent="0.25">
      <c r="A211" s="7" t="s">
        <v>319</v>
      </c>
      <c r="B211" s="68" t="s">
        <v>320</v>
      </c>
      <c r="C211" s="68"/>
      <c r="D211" s="68"/>
      <c r="E211" s="68"/>
      <c r="F211" s="68"/>
      <c r="G211" s="68"/>
      <c r="H211" s="68"/>
      <c r="I211" s="69"/>
      <c r="J211" s="69"/>
      <c r="K211" s="69"/>
      <c r="L211" s="69"/>
      <c r="M211" s="70"/>
    </row>
    <row r="212" spans="1:13" x14ac:dyDescent="0.25">
      <c r="B212" s="8" t="s">
        <v>321</v>
      </c>
      <c r="C212" s="73" t="s">
        <v>320</v>
      </c>
      <c r="D212" s="73"/>
      <c r="E212" s="73"/>
      <c r="F212" s="73"/>
      <c r="G212" s="10">
        <v>330000</v>
      </c>
      <c r="H212" s="11">
        <v>0</v>
      </c>
      <c r="I212" s="18"/>
      <c r="J212" s="18"/>
      <c r="K212" s="18"/>
      <c r="L212" s="27"/>
      <c r="M212" s="12">
        <v>330000</v>
      </c>
    </row>
    <row r="213" spans="1:13" ht="15.95" customHeight="1" x14ac:dyDescent="0.25">
      <c r="A213" s="76" t="s">
        <v>322</v>
      </c>
      <c r="B213" s="69"/>
      <c r="C213" s="69"/>
      <c r="D213" s="69"/>
      <c r="E213" s="69"/>
      <c r="F213" s="69"/>
      <c r="G213" s="13">
        <f>SUM(G212)</f>
        <v>330000</v>
      </c>
      <c r="H213" s="13">
        <f t="shared" ref="H213:M213" si="26">SUM(H212)</f>
        <v>0</v>
      </c>
      <c r="I213" s="13">
        <f t="shared" si="26"/>
        <v>0</v>
      </c>
      <c r="J213" s="13">
        <f t="shared" si="26"/>
        <v>0</v>
      </c>
      <c r="K213" s="13">
        <f t="shared" si="26"/>
        <v>0</v>
      </c>
      <c r="L213" s="30">
        <f t="shared" si="26"/>
        <v>0</v>
      </c>
      <c r="M213" s="13">
        <f t="shared" si="26"/>
        <v>330000</v>
      </c>
    </row>
    <row r="214" spans="1:13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</row>
    <row r="215" spans="1:13" x14ac:dyDescent="0.25">
      <c r="A215" s="7" t="s">
        <v>323</v>
      </c>
      <c r="B215" s="68" t="s">
        <v>324</v>
      </c>
      <c r="C215" s="68"/>
      <c r="D215" s="68"/>
      <c r="E215" s="68"/>
      <c r="F215" s="68"/>
      <c r="G215" s="68"/>
      <c r="H215" s="68"/>
      <c r="I215" s="69"/>
      <c r="J215" s="69"/>
      <c r="K215" s="69"/>
      <c r="L215" s="69"/>
      <c r="M215" s="70"/>
    </row>
    <row r="216" spans="1:13" x14ac:dyDescent="0.25">
      <c r="B216" s="8" t="s">
        <v>325</v>
      </c>
      <c r="C216" s="73" t="s">
        <v>324</v>
      </c>
      <c r="D216" s="73"/>
      <c r="E216" s="73"/>
      <c r="F216" s="73"/>
      <c r="G216" s="10">
        <v>181000</v>
      </c>
      <c r="H216" s="11">
        <v>0</v>
      </c>
      <c r="I216" s="18"/>
      <c r="J216" s="18"/>
      <c r="K216" s="18"/>
      <c r="L216" s="27"/>
      <c r="M216" s="12">
        <v>181000</v>
      </c>
    </row>
    <row r="217" spans="1:13" ht="15.95" customHeight="1" x14ac:dyDescent="0.25">
      <c r="A217" s="76" t="s">
        <v>326</v>
      </c>
      <c r="B217" s="69"/>
      <c r="C217" s="69"/>
      <c r="D217" s="69"/>
      <c r="E217" s="69"/>
      <c r="F217" s="69"/>
      <c r="G217" s="13">
        <f>SUM(G216)</f>
        <v>181000</v>
      </c>
      <c r="H217" s="13">
        <f t="shared" ref="H217:M217" si="27">SUM(H216)</f>
        <v>0</v>
      </c>
      <c r="I217" s="13">
        <f t="shared" si="27"/>
        <v>0</v>
      </c>
      <c r="J217" s="13">
        <f t="shared" si="27"/>
        <v>0</v>
      </c>
      <c r="K217" s="13">
        <f t="shared" si="27"/>
        <v>0</v>
      </c>
      <c r="L217" s="30">
        <f t="shared" si="27"/>
        <v>0</v>
      </c>
      <c r="M217" s="13">
        <f t="shared" si="27"/>
        <v>181000</v>
      </c>
    </row>
    <row r="218" spans="1:13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</row>
    <row r="219" spans="1:13" x14ac:dyDescent="0.25">
      <c r="A219" s="7" t="s">
        <v>327</v>
      </c>
      <c r="B219" s="68" t="s">
        <v>328</v>
      </c>
      <c r="C219" s="68"/>
      <c r="D219" s="68"/>
      <c r="E219" s="68"/>
      <c r="F219" s="68"/>
      <c r="G219" s="68"/>
      <c r="H219" s="68"/>
      <c r="I219" s="69"/>
      <c r="J219" s="69"/>
      <c r="K219" s="69"/>
      <c r="L219" s="69"/>
      <c r="M219" s="70"/>
    </row>
    <row r="220" spans="1:13" x14ac:dyDescent="0.25">
      <c r="B220" s="8" t="s">
        <v>329</v>
      </c>
      <c r="C220" s="73" t="s">
        <v>330</v>
      </c>
      <c r="D220" s="73"/>
      <c r="E220" s="73"/>
      <c r="F220" s="73"/>
      <c r="G220" s="10">
        <v>349000</v>
      </c>
      <c r="H220" s="11">
        <v>0</v>
      </c>
      <c r="I220" s="18">
        <v>-17000</v>
      </c>
      <c r="J220" s="18"/>
      <c r="K220" s="18"/>
      <c r="L220" s="27"/>
      <c r="M220" s="12">
        <v>332000</v>
      </c>
    </row>
    <row r="221" spans="1:13" ht="15.95" customHeight="1" x14ac:dyDescent="0.25">
      <c r="A221" s="76" t="s">
        <v>331</v>
      </c>
      <c r="B221" s="69"/>
      <c r="C221" s="69"/>
      <c r="D221" s="69"/>
      <c r="E221" s="69"/>
      <c r="F221" s="69"/>
      <c r="G221" s="13">
        <f>SUM(G220)</f>
        <v>349000</v>
      </c>
      <c r="H221" s="13">
        <f t="shared" ref="H221:M221" si="28">SUM(H220)</f>
        <v>0</v>
      </c>
      <c r="I221" s="13">
        <f t="shared" si="28"/>
        <v>-17000</v>
      </c>
      <c r="J221" s="13">
        <f t="shared" si="28"/>
        <v>0</v>
      </c>
      <c r="K221" s="13">
        <f t="shared" si="28"/>
        <v>0</v>
      </c>
      <c r="L221" s="30">
        <f t="shared" si="28"/>
        <v>0</v>
      </c>
      <c r="M221" s="13">
        <f t="shared" si="28"/>
        <v>332000</v>
      </c>
    </row>
    <row r="222" spans="1:13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</row>
    <row r="223" spans="1:13" x14ac:dyDescent="0.25">
      <c r="A223" s="7" t="s">
        <v>332</v>
      </c>
      <c r="B223" s="68" t="s">
        <v>333</v>
      </c>
      <c r="C223" s="68"/>
      <c r="D223" s="68"/>
      <c r="E223" s="68"/>
      <c r="F223" s="68"/>
      <c r="G223" s="68"/>
      <c r="H223" s="68"/>
      <c r="I223" s="69"/>
      <c r="J223" s="69"/>
      <c r="K223" s="69"/>
      <c r="L223" s="69"/>
      <c r="M223" s="70"/>
    </row>
    <row r="224" spans="1:13" x14ac:dyDescent="0.25">
      <c r="B224" s="9" t="s">
        <v>334</v>
      </c>
      <c r="C224" s="67" t="s">
        <v>335</v>
      </c>
      <c r="D224" s="67"/>
      <c r="E224" s="67"/>
      <c r="F224" s="67"/>
      <c r="G224" s="10">
        <v>670000</v>
      </c>
      <c r="H224" s="11">
        <v>0</v>
      </c>
      <c r="I224" s="18"/>
      <c r="J224" s="18"/>
      <c r="K224" s="18"/>
      <c r="L224" s="27"/>
      <c r="M224" s="12">
        <v>670000</v>
      </c>
    </row>
    <row r="225" spans="1:13" x14ac:dyDescent="0.25">
      <c r="B225" s="8" t="s">
        <v>336</v>
      </c>
      <c r="C225" s="73" t="s">
        <v>337</v>
      </c>
      <c r="D225" s="73"/>
      <c r="E225" s="73"/>
      <c r="F225" s="73"/>
      <c r="G225" s="10">
        <v>3000000</v>
      </c>
      <c r="H225" s="11">
        <v>0</v>
      </c>
      <c r="I225" s="18">
        <v>-422000</v>
      </c>
      <c r="J225" s="18"/>
      <c r="K225" s="18"/>
      <c r="L225" s="27"/>
      <c r="M225" s="12">
        <v>2578000</v>
      </c>
    </row>
    <row r="226" spans="1:13" ht="15.95" customHeight="1" x14ac:dyDescent="0.25">
      <c r="A226" s="76" t="s">
        <v>338</v>
      </c>
      <c r="B226" s="69"/>
      <c r="C226" s="69"/>
      <c r="D226" s="69"/>
      <c r="E226" s="69"/>
      <c r="F226" s="69"/>
      <c r="G226" s="13">
        <f>SUM(G224:G225)</f>
        <v>3670000</v>
      </c>
      <c r="H226" s="13">
        <f t="shared" ref="H226:M226" si="29">SUM(H224:H225)</f>
        <v>0</v>
      </c>
      <c r="I226" s="13">
        <f t="shared" si="29"/>
        <v>-422000</v>
      </c>
      <c r="J226" s="13">
        <f t="shared" si="29"/>
        <v>0</v>
      </c>
      <c r="K226" s="13">
        <f t="shared" si="29"/>
        <v>0</v>
      </c>
      <c r="L226" s="30">
        <f t="shared" si="29"/>
        <v>0</v>
      </c>
      <c r="M226" s="13">
        <f t="shared" si="29"/>
        <v>3248000</v>
      </c>
    </row>
    <row r="227" spans="1:13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</row>
    <row r="228" spans="1:13" x14ac:dyDescent="0.25">
      <c r="A228" s="7" t="s">
        <v>339</v>
      </c>
      <c r="B228" s="68" t="s">
        <v>340</v>
      </c>
      <c r="C228" s="68"/>
      <c r="D228" s="68"/>
      <c r="E228" s="68"/>
      <c r="F228" s="68"/>
      <c r="G228" s="68"/>
      <c r="H228" s="68"/>
      <c r="I228" s="69"/>
      <c r="J228" s="69"/>
      <c r="K228" s="69"/>
      <c r="L228" s="69"/>
      <c r="M228" s="70"/>
    </row>
    <row r="229" spans="1:13" x14ac:dyDescent="0.25">
      <c r="B229" s="8" t="s">
        <v>341</v>
      </c>
      <c r="C229" s="73" t="s">
        <v>342</v>
      </c>
      <c r="D229" s="73"/>
      <c r="E229" s="73"/>
      <c r="F229" s="73"/>
      <c r="G229" s="10">
        <v>20008000</v>
      </c>
      <c r="H229" s="11">
        <v>6190000</v>
      </c>
      <c r="I229" s="18">
        <v>-1100000</v>
      </c>
      <c r="J229" s="18"/>
      <c r="K229" s="18"/>
      <c r="L229" s="27">
        <v>1086000</v>
      </c>
      <c r="M229" s="12">
        <v>26184000</v>
      </c>
    </row>
    <row r="230" spans="1:13" ht="15.95" customHeight="1" x14ac:dyDescent="0.25">
      <c r="A230" s="76" t="s">
        <v>343</v>
      </c>
      <c r="B230" s="69"/>
      <c r="C230" s="69"/>
      <c r="D230" s="69"/>
      <c r="E230" s="69"/>
      <c r="F230" s="69"/>
      <c r="G230" s="13">
        <f>SUM(G229)</f>
        <v>20008000</v>
      </c>
      <c r="H230" s="13">
        <f t="shared" ref="H230:M230" si="30">SUM(H229)</f>
        <v>6190000</v>
      </c>
      <c r="I230" s="13">
        <f t="shared" si="30"/>
        <v>-1100000</v>
      </c>
      <c r="J230" s="13">
        <f t="shared" si="30"/>
        <v>0</v>
      </c>
      <c r="K230" s="13">
        <f t="shared" si="30"/>
        <v>0</v>
      </c>
      <c r="L230" s="30">
        <f t="shared" si="30"/>
        <v>1086000</v>
      </c>
      <c r="M230" s="13">
        <f t="shared" si="30"/>
        <v>26184000</v>
      </c>
    </row>
    <row r="231" spans="1:13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</row>
    <row r="232" spans="1:13" x14ac:dyDescent="0.25">
      <c r="A232" s="7" t="s">
        <v>344</v>
      </c>
      <c r="B232" s="68" t="s">
        <v>345</v>
      </c>
      <c r="C232" s="68"/>
      <c r="D232" s="68"/>
      <c r="E232" s="68"/>
      <c r="F232" s="68"/>
      <c r="G232" s="68"/>
      <c r="H232" s="68"/>
      <c r="I232" s="69"/>
      <c r="J232" s="69"/>
      <c r="K232" s="69"/>
      <c r="L232" s="69"/>
      <c r="M232" s="70"/>
    </row>
    <row r="233" spans="1:13" x14ac:dyDescent="0.25">
      <c r="B233" s="9" t="s">
        <v>346</v>
      </c>
      <c r="C233" s="67" t="s">
        <v>347</v>
      </c>
      <c r="D233" s="67"/>
      <c r="E233" s="67"/>
      <c r="F233" s="67"/>
      <c r="G233" s="10">
        <v>1690000</v>
      </c>
      <c r="H233" s="11">
        <v>0</v>
      </c>
      <c r="I233" s="18"/>
      <c r="J233" s="18"/>
      <c r="K233" s="18"/>
      <c r="L233" s="27"/>
      <c r="M233" s="12">
        <v>1690000</v>
      </c>
    </row>
    <row r="234" spans="1:13" x14ac:dyDescent="0.25">
      <c r="B234" s="8" t="s">
        <v>348</v>
      </c>
      <c r="C234" s="73" t="s">
        <v>349</v>
      </c>
      <c r="D234" s="73"/>
      <c r="E234" s="73"/>
      <c r="F234" s="73"/>
      <c r="G234" s="10">
        <v>2080000</v>
      </c>
      <c r="H234" s="11">
        <v>0</v>
      </c>
      <c r="I234" s="18">
        <v>-500000</v>
      </c>
      <c r="J234" s="18"/>
      <c r="K234" s="18"/>
      <c r="L234" s="27"/>
      <c r="M234" s="12">
        <v>1580000</v>
      </c>
    </row>
    <row r="235" spans="1:13" ht="15.95" customHeight="1" x14ac:dyDescent="0.25">
      <c r="A235" s="76" t="s">
        <v>350</v>
      </c>
      <c r="B235" s="69"/>
      <c r="C235" s="69"/>
      <c r="D235" s="69"/>
      <c r="E235" s="69"/>
      <c r="F235" s="69"/>
      <c r="G235" s="13">
        <f>SUM(G233:G234)</f>
        <v>3770000</v>
      </c>
      <c r="H235" s="13">
        <f t="shared" ref="H235:M235" si="31">SUM(H233:H234)</f>
        <v>0</v>
      </c>
      <c r="I235" s="13">
        <f t="shared" si="31"/>
        <v>-500000</v>
      </c>
      <c r="J235" s="13">
        <f t="shared" si="31"/>
        <v>0</v>
      </c>
      <c r="K235" s="13">
        <f t="shared" si="31"/>
        <v>0</v>
      </c>
      <c r="L235" s="30">
        <f t="shared" si="31"/>
        <v>0</v>
      </c>
      <c r="M235" s="13">
        <f t="shared" si="31"/>
        <v>3270000</v>
      </c>
    </row>
    <row r="236" spans="1:13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</row>
    <row r="237" spans="1:13" x14ac:dyDescent="0.25">
      <c r="A237" s="7" t="s">
        <v>351</v>
      </c>
      <c r="B237" s="68" t="s">
        <v>352</v>
      </c>
      <c r="C237" s="68"/>
      <c r="D237" s="68"/>
      <c r="E237" s="68"/>
      <c r="F237" s="68"/>
      <c r="G237" s="68"/>
      <c r="H237" s="68"/>
      <c r="I237" s="69"/>
      <c r="J237" s="69"/>
      <c r="K237" s="69"/>
      <c r="L237" s="69"/>
      <c r="M237" s="70"/>
    </row>
    <row r="238" spans="1:13" x14ac:dyDescent="0.25">
      <c r="B238" s="8" t="s">
        <v>353</v>
      </c>
      <c r="C238" s="73" t="s">
        <v>354</v>
      </c>
      <c r="D238" s="73"/>
      <c r="E238" s="73"/>
      <c r="F238" s="73"/>
      <c r="G238" s="10">
        <v>95000</v>
      </c>
      <c r="H238" s="11">
        <v>0</v>
      </c>
      <c r="I238" s="18"/>
      <c r="J238" s="18"/>
      <c r="K238" s="18"/>
      <c r="L238" s="27"/>
      <c r="M238" s="12">
        <v>95000</v>
      </c>
    </row>
    <row r="239" spans="1:13" ht="15.95" customHeight="1" x14ac:dyDescent="0.25">
      <c r="A239" s="76" t="s">
        <v>355</v>
      </c>
      <c r="B239" s="69"/>
      <c r="C239" s="69"/>
      <c r="D239" s="69"/>
      <c r="E239" s="69"/>
      <c r="F239" s="69"/>
      <c r="G239" s="13">
        <f>SUM(G238)</f>
        <v>95000</v>
      </c>
      <c r="H239" s="13">
        <f t="shared" ref="H239:M239" si="32">SUM(H238)</f>
        <v>0</v>
      </c>
      <c r="I239" s="13">
        <f t="shared" si="32"/>
        <v>0</v>
      </c>
      <c r="J239" s="13">
        <f t="shared" si="32"/>
        <v>0</v>
      </c>
      <c r="K239" s="13">
        <f t="shared" si="32"/>
        <v>0</v>
      </c>
      <c r="L239" s="30">
        <f t="shared" si="32"/>
        <v>0</v>
      </c>
      <c r="M239" s="13">
        <f t="shared" si="32"/>
        <v>95000</v>
      </c>
    </row>
    <row r="240" spans="1:13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</row>
    <row r="241" spans="1:13" x14ac:dyDescent="0.25">
      <c r="A241" s="7" t="s">
        <v>356</v>
      </c>
      <c r="B241" s="68" t="s">
        <v>357</v>
      </c>
      <c r="C241" s="68"/>
      <c r="D241" s="68"/>
      <c r="E241" s="68"/>
      <c r="F241" s="68"/>
      <c r="G241" s="68"/>
      <c r="H241" s="68"/>
      <c r="I241" s="69"/>
      <c r="J241" s="69"/>
      <c r="K241" s="69"/>
      <c r="L241" s="69"/>
      <c r="M241" s="70"/>
    </row>
    <row r="242" spans="1:13" x14ac:dyDescent="0.25">
      <c r="B242" s="9" t="s">
        <v>358</v>
      </c>
      <c r="C242" s="67" t="s">
        <v>359</v>
      </c>
      <c r="D242" s="67"/>
      <c r="E242" s="67"/>
      <c r="F242" s="67"/>
      <c r="G242" s="10">
        <v>28000</v>
      </c>
      <c r="H242" s="11">
        <v>0</v>
      </c>
      <c r="I242" s="18"/>
      <c r="J242" s="18"/>
      <c r="K242" s="18"/>
      <c r="L242" s="27"/>
      <c r="M242" s="12">
        <v>28000</v>
      </c>
    </row>
    <row r="243" spans="1:13" x14ac:dyDescent="0.25">
      <c r="B243" s="8" t="s">
        <v>360</v>
      </c>
      <c r="C243" s="73" t="s">
        <v>361</v>
      </c>
      <c r="D243" s="73"/>
      <c r="E243" s="73"/>
      <c r="F243" s="73"/>
      <c r="G243" s="10">
        <v>0</v>
      </c>
      <c r="H243" s="11">
        <v>30000</v>
      </c>
      <c r="I243" s="18"/>
      <c r="J243" s="18"/>
      <c r="K243" s="18"/>
      <c r="L243" s="27"/>
      <c r="M243" s="12">
        <v>30000</v>
      </c>
    </row>
    <row r="244" spans="1:13" ht="15.95" customHeight="1" x14ac:dyDescent="0.25">
      <c r="A244" s="76" t="s">
        <v>362</v>
      </c>
      <c r="B244" s="69"/>
      <c r="C244" s="69"/>
      <c r="D244" s="69"/>
      <c r="E244" s="69"/>
      <c r="F244" s="69"/>
      <c r="G244" s="13">
        <f>SUM(G242:G243)</f>
        <v>28000</v>
      </c>
      <c r="H244" s="13">
        <f t="shared" ref="H244:M244" si="33">SUM(H242:H243)</f>
        <v>30000</v>
      </c>
      <c r="I244" s="13">
        <f t="shared" si="33"/>
        <v>0</v>
      </c>
      <c r="J244" s="13">
        <f t="shared" si="33"/>
        <v>0</v>
      </c>
      <c r="K244" s="13">
        <f t="shared" si="33"/>
        <v>0</v>
      </c>
      <c r="L244" s="30">
        <f t="shared" si="33"/>
        <v>0</v>
      </c>
      <c r="M244" s="13">
        <f t="shared" si="33"/>
        <v>58000</v>
      </c>
    </row>
    <row r="245" spans="1:13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</row>
    <row r="246" spans="1:13" x14ac:dyDescent="0.25">
      <c r="A246" s="7" t="s">
        <v>363</v>
      </c>
      <c r="B246" s="68" t="s">
        <v>364</v>
      </c>
      <c r="C246" s="68"/>
      <c r="D246" s="68"/>
      <c r="E246" s="68"/>
      <c r="F246" s="68"/>
      <c r="G246" s="68"/>
      <c r="H246" s="68"/>
      <c r="I246" s="69"/>
      <c r="J246" s="69"/>
      <c r="K246" s="69"/>
      <c r="L246" s="69"/>
      <c r="M246" s="70"/>
    </row>
    <row r="247" spans="1:13" x14ac:dyDescent="0.25">
      <c r="B247" s="8" t="s">
        <v>365</v>
      </c>
      <c r="C247" s="73" t="s">
        <v>366</v>
      </c>
      <c r="D247" s="73"/>
      <c r="E247" s="73"/>
      <c r="F247" s="73"/>
      <c r="G247" s="10">
        <v>95000</v>
      </c>
      <c r="H247" s="11">
        <v>0</v>
      </c>
      <c r="I247" s="18"/>
      <c r="J247" s="18"/>
      <c r="K247" s="18"/>
      <c r="L247" s="27"/>
      <c r="M247" s="12">
        <v>95000</v>
      </c>
    </row>
    <row r="248" spans="1:13" ht="15.95" customHeight="1" x14ac:dyDescent="0.25">
      <c r="A248" s="76" t="s">
        <v>367</v>
      </c>
      <c r="B248" s="69"/>
      <c r="C248" s="69"/>
      <c r="D248" s="69"/>
      <c r="E248" s="69"/>
      <c r="F248" s="69"/>
      <c r="G248" s="13">
        <f>SUM(G247)</f>
        <v>95000</v>
      </c>
      <c r="H248" s="13">
        <f t="shared" ref="H248:M248" si="34">SUM(H247)</f>
        <v>0</v>
      </c>
      <c r="I248" s="13">
        <f t="shared" si="34"/>
        <v>0</v>
      </c>
      <c r="J248" s="13">
        <f t="shared" si="34"/>
        <v>0</v>
      </c>
      <c r="K248" s="13">
        <f t="shared" si="34"/>
        <v>0</v>
      </c>
      <c r="L248" s="30">
        <f t="shared" si="34"/>
        <v>0</v>
      </c>
      <c r="M248" s="13">
        <f t="shared" si="34"/>
        <v>95000</v>
      </c>
    </row>
    <row r="249" spans="1:13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</row>
    <row r="250" spans="1:13" x14ac:dyDescent="0.25">
      <c r="A250" s="7" t="s">
        <v>368</v>
      </c>
      <c r="B250" s="68" t="s">
        <v>369</v>
      </c>
      <c r="C250" s="68"/>
      <c r="D250" s="68"/>
      <c r="E250" s="68"/>
      <c r="F250" s="68"/>
      <c r="G250" s="68"/>
      <c r="H250" s="68"/>
      <c r="I250" s="69"/>
      <c r="J250" s="69"/>
      <c r="K250" s="69"/>
      <c r="L250" s="69"/>
      <c r="M250" s="70"/>
    </row>
    <row r="251" spans="1:13" x14ac:dyDescent="0.25">
      <c r="B251" s="8" t="s">
        <v>370</v>
      </c>
      <c r="C251" s="73" t="s">
        <v>371</v>
      </c>
      <c r="D251" s="73"/>
      <c r="E251" s="73"/>
      <c r="F251" s="73"/>
      <c r="G251" s="10">
        <v>0</v>
      </c>
      <c r="H251" s="11">
        <v>0</v>
      </c>
      <c r="I251" s="18">
        <v>175000</v>
      </c>
      <c r="J251" s="18"/>
      <c r="K251" s="18"/>
      <c r="L251" s="27"/>
      <c r="M251" s="12">
        <v>175000</v>
      </c>
    </row>
    <row r="252" spans="1:13" ht="15.95" customHeight="1" x14ac:dyDescent="0.25">
      <c r="A252" s="76" t="s">
        <v>372</v>
      </c>
      <c r="B252" s="69"/>
      <c r="C252" s="69"/>
      <c r="D252" s="69"/>
      <c r="E252" s="69"/>
      <c r="F252" s="69"/>
      <c r="G252" s="13">
        <f>SUM(G251)</f>
        <v>0</v>
      </c>
      <c r="H252" s="13">
        <f t="shared" ref="H252:M252" si="35">SUM(H251)</f>
        <v>0</v>
      </c>
      <c r="I252" s="13">
        <f t="shared" si="35"/>
        <v>175000</v>
      </c>
      <c r="J252" s="13">
        <f t="shared" si="35"/>
        <v>0</v>
      </c>
      <c r="K252" s="13">
        <f t="shared" si="35"/>
        <v>0</v>
      </c>
      <c r="L252" s="30">
        <f t="shared" si="35"/>
        <v>0</v>
      </c>
      <c r="M252" s="13">
        <f t="shared" si="35"/>
        <v>175000</v>
      </c>
    </row>
    <row r="253" spans="1:13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</row>
    <row r="254" spans="1:13" x14ac:dyDescent="0.25">
      <c r="A254" s="7" t="s">
        <v>373</v>
      </c>
      <c r="B254" s="68" t="s">
        <v>374</v>
      </c>
      <c r="C254" s="68"/>
      <c r="D254" s="68"/>
      <c r="E254" s="68"/>
      <c r="F254" s="68"/>
      <c r="G254" s="68"/>
      <c r="H254" s="68"/>
      <c r="I254" s="69"/>
      <c r="J254" s="69"/>
      <c r="K254" s="69"/>
      <c r="L254" s="69"/>
      <c r="M254" s="70"/>
    </row>
    <row r="255" spans="1:13" x14ac:dyDescent="0.25">
      <c r="B255" s="9" t="s">
        <v>375</v>
      </c>
      <c r="C255" s="67" t="s">
        <v>376</v>
      </c>
      <c r="D255" s="67"/>
      <c r="E255" s="67"/>
      <c r="F255" s="67"/>
      <c r="G255" s="10">
        <v>29098000</v>
      </c>
      <c r="H255" s="11">
        <v>720000</v>
      </c>
      <c r="I255" s="18">
        <v>-500000</v>
      </c>
      <c r="J255" s="18"/>
      <c r="K255" s="18"/>
      <c r="L255" s="27">
        <v>15000</v>
      </c>
      <c r="M255" s="12">
        <v>29333000</v>
      </c>
    </row>
    <row r="256" spans="1:13" x14ac:dyDescent="0.25">
      <c r="B256" s="9" t="s">
        <v>377</v>
      </c>
      <c r="C256" s="67" t="s">
        <v>378</v>
      </c>
      <c r="D256" s="67"/>
      <c r="E256" s="67"/>
      <c r="F256" s="67"/>
      <c r="G256" s="10">
        <v>5000</v>
      </c>
      <c r="H256" s="11">
        <v>0</v>
      </c>
      <c r="I256" s="18"/>
      <c r="J256" s="18"/>
      <c r="K256" s="18"/>
      <c r="L256" s="27"/>
      <c r="M256" s="12">
        <v>5000</v>
      </c>
    </row>
    <row r="257" spans="1:13" x14ac:dyDescent="0.25">
      <c r="B257" s="9" t="s">
        <v>379</v>
      </c>
      <c r="C257" s="67" t="s">
        <v>380</v>
      </c>
      <c r="D257" s="67"/>
      <c r="E257" s="67"/>
      <c r="F257" s="67"/>
      <c r="G257" s="10">
        <v>19000</v>
      </c>
      <c r="H257" s="11">
        <v>0</v>
      </c>
      <c r="I257" s="18"/>
      <c r="J257" s="18"/>
      <c r="K257" s="18"/>
      <c r="L257" s="27">
        <v>-15000</v>
      </c>
      <c r="M257" s="12">
        <v>4000</v>
      </c>
    </row>
    <row r="258" spans="1:13" x14ac:dyDescent="0.25">
      <c r="B258" s="9" t="s">
        <v>381</v>
      </c>
      <c r="C258" s="67" t="s">
        <v>382</v>
      </c>
      <c r="D258" s="67"/>
      <c r="E258" s="67"/>
      <c r="F258" s="67"/>
      <c r="G258" s="10">
        <v>285000</v>
      </c>
      <c r="H258" s="11">
        <v>0</v>
      </c>
      <c r="I258" s="18">
        <v>-150000</v>
      </c>
      <c r="J258" s="18"/>
      <c r="K258" s="18"/>
      <c r="L258" s="27"/>
      <c r="M258" s="12">
        <v>135000</v>
      </c>
    </row>
    <row r="259" spans="1:13" x14ac:dyDescent="0.25">
      <c r="B259" s="8" t="s">
        <v>383</v>
      </c>
      <c r="C259" s="73" t="s">
        <v>384</v>
      </c>
      <c r="D259" s="73"/>
      <c r="E259" s="73"/>
      <c r="F259" s="73"/>
      <c r="G259" s="10">
        <v>48000</v>
      </c>
      <c r="H259" s="11">
        <v>0</v>
      </c>
      <c r="I259" s="18"/>
      <c r="J259" s="18"/>
      <c r="K259" s="18"/>
      <c r="L259" s="27"/>
      <c r="M259" s="12">
        <v>48000</v>
      </c>
    </row>
    <row r="260" spans="1:13" ht="15.95" customHeight="1" x14ac:dyDescent="0.25">
      <c r="A260" s="76" t="s">
        <v>385</v>
      </c>
      <c r="B260" s="69"/>
      <c r="C260" s="69"/>
      <c r="D260" s="69"/>
      <c r="E260" s="69"/>
      <c r="F260" s="69"/>
      <c r="G260" s="13">
        <f>SUM(G255:G259)</f>
        <v>29455000</v>
      </c>
      <c r="H260" s="13">
        <f t="shared" ref="H260:M260" si="36">SUM(H255:H259)</f>
        <v>720000</v>
      </c>
      <c r="I260" s="13">
        <f t="shared" si="36"/>
        <v>-650000</v>
      </c>
      <c r="J260" s="13">
        <f t="shared" si="36"/>
        <v>0</v>
      </c>
      <c r="K260" s="13">
        <f t="shared" si="36"/>
        <v>0</v>
      </c>
      <c r="L260" s="30">
        <f t="shared" si="36"/>
        <v>0</v>
      </c>
      <c r="M260" s="13">
        <f t="shared" si="36"/>
        <v>29525000</v>
      </c>
    </row>
    <row r="261" spans="1:13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</row>
    <row r="262" spans="1:13" x14ac:dyDescent="0.25">
      <c r="A262" s="7" t="s">
        <v>386</v>
      </c>
      <c r="B262" s="68" t="s">
        <v>387</v>
      </c>
      <c r="C262" s="68"/>
      <c r="D262" s="68"/>
      <c r="E262" s="68"/>
      <c r="F262" s="68"/>
      <c r="G262" s="68"/>
      <c r="H262" s="68"/>
      <c r="I262" s="69"/>
      <c r="J262" s="69"/>
      <c r="K262" s="69"/>
      <c r="L262" s="69"/>
      <c r="M262" s="70"/>
    </row>
    <row r="263" spans="1:13" x14ac:dyDescent="0.25">
      <c r="B263" s="9" t="s">
        <v>388</v>
      </c>
      <c r="C263" s="67" t="s">
        <v>389</v>
      </c>
      <c r="D263" s="67"/>
      <c r="E263" s="67"/>
      <c r="F263" s="67"/>
      <c r="G263" s="10">
        <v>33000</v>
      </c>
      <c r="H263" s="11">
        <v>0</v>
      </c>
      <c r="I263" s="18">
        <v>10000</v>
      </c>
      <c r="J263" s="18"/>
      <c r="K263" s="18"/>
      <c r="L263" s="27"/>
      <c r="M263" s="12">
        <v>43000</v>
      </c>
    </row>
    <row r="264" spans="1:13" x14ac:dyDescent="0.25">
      <c r="B264" s="9" t="s">
        <v>390</v>
      </c>
      <c r="C264" s="67" t="s">
        <v>391</v>
      </c>
      <c r="D264" s="67"/>
      <c r="E264" s="67"/>
      <c r="F264" s="67"/>
      <c r="G264" s="10">
        <v>76000</v>
      </c>
      <c r="H264" s="11">
        <v>0</v>
      </c>
      <c r="I264" s="18"/>
      <c r="J264" s="18"/>
      <c r="K264" s="18"/>
      <c r="L264" s="27"/>
      <c r="M264" s="12">
        <v>76000</v>
      </c>
    </row>
    <row r="265" spans="1:13" x14ac:dyDescent="0.25">
      <c r="B265" s="9" t="s">
        <v>392</v>
      </c>
      <c r="C265" s="67" t="s">
        <v>393</v>
      </c>
      <c r="D265" s="67"/>
      <c r="E265" s="67"/>
      <c r="F265" s="67"/>
      <c r="G265" s="10">
        <v>171000</v>
      </c>
      <c r="H265" s="11">
        <v>66000</v>
      </c>
      <c r="I265" s="18"/>
      <c r="J265" s="18"/>
      <c r="K265" s="18"/>
      <c r="L265" s="27"/>
      <c r="M265" s="12">
        <v>237000</v>
      </c>
    </row>
    <row r="266" spans="1:13" x14ac:dyDescent="0.25">
      <c r="B266" s="9" t="s">
        <v>394</v>
      </c>
      <c r="C266" s="67" t="s">
        <v>395</v>
      </c>
      <c r="D266" s="67"/>
      <c r="E266" s="67"/>
      <c r="F266" s="67"/>
      <c r="G266" s="10">
        <v>86000</v>
      </c>
      <c r="H266" s="11">
        <v>0</v>
      </c>
      <c r="I266" s="18"/>
      <c r="J266" s="18"/>
      <c r="K266" s="18"/>
      <c r="L266" s="27"/>
      <c r="M266" s="12">
        <v>86000</v>
      </c>
    </row>
    <row r="267" spans="1:13" x14ac:dyDescent="0.25">
      <c r="B267" s="8" t="s">
        <v>396</v>
      </c>
      <c r="C267" s="73" t="s">
        <v>397</v>
      </c>
      <c r="D267" s="73"/>
      <c r="E267" s="73"/>
      <c r="F267" s="73"/>
      <c r="G267" s="10">
        <v>0</v>
      </c>
      <c r="H267" s="11">
        <v>0</v>
      </c>
      <c r="I267" s="18"/>
      <c r="J267" s="18"/>
      <c r="K267" s="18"/>
      <c r="L267" s="27">
        <v>150000</v>
      </c>
      <c r="M267" s="12">
        <v>150000</v>
      </c>
    </row>
    <row r="268" spans="1:13" ht="15.95" customHeight="1" x14ac:dyDescent="0.25">
      <c r="A268" s="76" t="s">
        <v>398</v>
      </c>
      <c r="B268" s="69"/>
      <c r="C268" s="69"/>
      <c r="D268" s="69"/>
      <c r="E268" s="69"/>
      <c r="F268" s="69"/>
      <c r="G268" s="13">
        <f>SUM(G263:G267)</f>
        <v>366000</v>
      </c>
      <c r="H268" s="13">
        <f t="shared" ref="H268:M268" si="37">SUM(H263:H267)</f>
        <v>66000</v>
      </c>
      <c r="I268" s="13">
        <f t="shared" si="37"/>
        <v>10000</v>
      </c>
      <c r="J268" s="13">
        <f t="shared" si="37"/>
        <v>0</v>
      </c>
      <c r="K268" s="13">
        <f t="shared" si="37"/>
        <v>0</v>
      </c>
      <c r="L268" s="30">
        <f t="shared" si="37"/>
        <v>150000</v>
      </c>
      <c r="M268" s="13">
        <f t="shared" si="37"/>
        <v>592000</v>
      </c>
    </row>
    <row r="269" spans="1:13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</row>
    <row r="270" spans="1:13" x14ac:dyDescent="0.25">
      <c r="A270" s="7" t="s">
        <v>399</v>
      </c>
      <c r="B270" s="68" t="s">
        <v>400</v>
      </c>
      <c r="C270" s="68"/>
      <c r="D270" s="68"/>
      <c r="E270" s="68"/>
      <c r="F270" s="68"/>
      <c r="G270" s="68"/>
      <c r="H270" s="68"/>
      <c r="I270" s="69"/>
      <c r="J270" s="69"/>
      <c r="K270" s="69"/>
      <c r="L270" s="69"/>
      <c r="M270" s="70"/>
    </row>
    <row r="271" spans="1:13" x14ac:dyDescent="0.25">
      <c r="B271" s="8" t="s">
        <v>401</v>
      </c>
      <c r="C271" s="73" t="s">
        <v>402</v>
      </c>
      <c r="D271" s="73"/>
      <c r="E271" s="73"/>
      <c r="F271" s="73"/>
      <c r="G271" s="10">
        <v>294000</v>
      </c>
      <c r="H271" s="11">
        <v>0</v>
      </c>
      <c r="I271" s="18"/>
      <c r="J271" s="18"/>
      <c r="K271" s="18"/>
      <c r="L271" s="27">
        <v>51000</v>
      </c>
      <c r="M271" s="12">
        <v>345000</v>
      </c>
    </row>
    <row r="272" spans="1:13" ht="15.95" customHeight="1" x14ac:dyDescent="0.25">
      <c r="A272" s="76" t="s">
        <v>403</v>
      </c>
      <c r="B272" s="69"/>
      <c r="C272" s="69"/>
      <c r="D272" s="69"/>
      <c r="E272" s="69"/>
      <c r="F272" s="69"/>
      <c r="G272" s="13">
        <f>SUM(G271)</f>
        <v>294000</v>
      </c>
      <c r="H272" s="13">
        <f t="shared" ref="H272:M272" si="38">SUM(H271)</f>
        <v>0</v>
      </c>
      <c r="I272" s="13">
        <f t="shared" si="38"/>
        <v>0</v>
      </c>
      <c r="J272" s="13">
        <f t="shared" si="38"/>
        <v>0</v>
      </c>
      <c r="K272" s="13">
        <f t="shared" si="38"/>
        <v>0</v>
      </c>
      <c r="L272" s="30">
        <f t="shared" si="38"/>
        <v>51000</v>
      </c>
      <c r="M272" s="13">
        <f t="shared" si="38"/>
        <v>345000</v>
      </c>
    </row>
    <row r="273" spans="1:13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</row>
    <row r="274" spans="1:13" x14ac:dyDescent="0.25">
      <c r="A274" s="7" t="s">
        <v>404</v>
      </c>
      <c r="B274" s="68" t="s">
        <v>405</v>
      </c>
      <c r="C274" s="68"/>
      <c r="D274" s="68"/>
      <c r="E274" s="68"/>
      <c r="F274" s="68"/>
      <c r="G274" s="68"/>
      <c r="H274" s="68"/>
      <c r="I274" s="69"/>
      <c r="J274" s="69"/>
      <c r="K274" s="69"/>
      <c r="L274" s="69"/>
      <c r="M274" s="70"/>
    </row>
    <row r="275" spans="1:13" x14ac:dyDescent="0.25">
      <c r="B275" s="8" t="s">
        <v>406</v>
      </c>
      <c r="C275" s="73" t="s">
        <v>407</v>
      </c>
      <c r="D275" s="73"/>
      <c r="E275" s="73"/>
      <c r="F275" s="73"/>
      <c r="G275" s="10">
        <v>0</v>
      </c>
      <c r="H275" s="11">
        <v>0</v>
      </c>
      <c r="I275" s="18">
        <v>75000</v>
      </c>
      <c r="J275" s="18"/>
      <c r="K275" s="18"/>
      <c r="L275" s="27"/>
      <c r="M275" s="12">
        <v>75000</v>
      </c>
    </row>
    <row r="276" spans="1:13" ht="15.95" customHeight="1" x14ac:dyDescent="0.25">
      <c r="A276" s="76" t="s">
        <v>408</v>
      </c>
      <c r="B276" s="69"/>
      <c r="C276" s="69"/>
      <c r="D276" s="69"/>
      <c r="E276" s="69"/>
      <c r="F276" s="69"/>
      <c r="G276" s="13">
        <f>SUM(G275)</f>
        <v>0</v>
      </c>
      <c r="H276" s="13">
        <f t="shared" ref="H276:M276" si="39">SUM(H275)</f>
        <v>0</v>
      </c>
      <c r="I276" s="13">
        <f t="shared" si="39"/>
        <v>75000</v>
      </c>
      <c r="J276" s="13">
        <f t="shared" si="39"/>
        <v>0</v>
      </c>
      <c r="K276" s="13">
        <f t="shared" si="39"/>
        <v>0</v>
      </c>
      <c r="L276" s="30">
        <f t="shared" si="39"/>
        <v>0</v>
      </c>
      <c r="M276" s="13">
        <f t="shared" si="39"/>
        <v>75000</v>
      </c>
    </row>
    <row r="277" spans="1:13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</row>
    <row r="278" spans="1:13" x14ac:dyDescent="0.25">
      <c r="A278" s="7" t="s">
        <v>409</v>
      </c>
      <c r="B278" s="68" t="s">
        <v>410</v>
      </c>
      <c r="C278" s="68"/>
      <c r="D278" s="68"/>
      <c r="E278" s="68"/>
      <c r="F278" s="68"/>
      <c r="G278" s="68"/>
      <c r="H278" s="68"/>
      <c r="I278" s="69"/>
      <c r="J278" s="69"/>
      <c r="K278" s="69"/>
      <c r="L278" s="69"/>
      <c r="M278" s="70"/>
    </row>
    <row r="279" spans="1:13" x14ac:dyDescent="0.25">
      <c r="B279" s="9" t="s">
        <v>411</v>
      </c>
      <c r="C279" s="67" t="s">
        <v>412</v>
      </c>
      <c r="D279" s="67"/>
      <c r="E279" s="67"/>
      <c r="F279" s="67"/>
      <c r="G279" s="10">
        <v>233000</v>
      </c>
      <c r="H279" s="11">
        <v>0</v>
      </c>
      <c r="I279" s="18">
        <v>-42000</v>
      </c>
      <c r="J279" s="18"/>
      <c r="K279" s="18"/>
      <c r="L279" s="27"/>
      <c r="M279" s="12">
        <v>191000</v>
      </c>
    </row>
    <row r="280" spans="1:13" x14ac:dyDescent="0.25">
      <c r="B280" s="8" t="s">
        <v>413</v>
      </c>
      <c r="C280" s="73" t="s">
        <v>414</v>
      </c>
      <c r="D280" s="73"/>
      <c r="E280" s="73"/>
      <c r="F280" s="73"/>
      <c r="G280" s="10">
        <v>1290000</v>
      </c>
      <c r="H280" s="11">
        <v>0</v>
      </c>
      <c r="I280" s="18">
        <v>-1260000</v>
      </c>
      <c r="J280" s="18"/>
      <c r="K280" s="18"/>
      <c r="L280" s="27"/>
      <c r="M280" s="12">
        <v>30000</v>
      </c>
    </row>
    <row r="281" spans="1:13" ht="15.95" customHeight="1" x14ac:dyDescent="0.25">
      <c r="A281" s="76" t="s">
        <v>415</v>
      </c>
      <c r="B281" s="69"/>
      <c r="C281" s="69"/>
      <c r="D281" s="69"/>
      <c r="E281" s="69"/>
      <c r="F281" s="69"/>
      <c r="G281" s="13">
        <f>SUM(G279:G280)</f>
        <v>1523000</v>
      </c>
      <c r="H281" s="13">
        <f t="shared" ref="H281:M281" si="40">SUM(H279:H280)</f>
        <v>0</v>
      </c>
      <c r="I281" s="13">
        <f t="shared" si="40"/>
        <v>-1302000</v>
      </c>
      <c r="J281" s="13">
        <f t="shared" si="40"/>
        <v>0</v>
      </c>
      <c r="K281" s="13">
        <f t="shared" si="40"/>
        <v>0</v>
      </c>
      <c r="L281" s="30">
        <f t="shared" si="40"/>
        <v>0</v>
      </c>
      <c r="M281" s="13">
        <f t="shared" si="40"/>
        <v>221000</v>
      </c>
    </row>
    <row r="282" spans="1:13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</row>
    <row r="283" spans="1:13" x14ac:dyDescent="0.25">
      <c r="A283" s="7" t="s">
        <v>416</v>
      </c>
      <c r="B283" s="68" t="s">
        <v>417</v>
      </c>
      <c r="C283" s="68"/>
      <c r="D283" s="68"/>
      <c r="E283" s="68"/>
      <c r="F283" s="68"/>
      <c r="G283" s="68"/>
      <c r="H283" s="68"/>
      <c r="I283" s="69"/>
      <c r="J283" s="69"/>
      <c r="K283" s="69"/>
      <c r="L283" s="69"/>
      <c r="M283" s="70"/>
    </row>
    <row r="284" spans="1:13" x14ac:dyDescent="0.25">
      <c r="B284" s="8" t="s">
        <v>418</v>
      </c>
      <c r="C284" s="73" t="s">
        <v>419</v>
      </c>
      <c r="D284" s="73"/>
      <c r="E284" s="73"/>
      <c r="F284" s="73"/>
      <c r="G284" s="10">
        <v>0</v>
      </c>
      <c r="H284" s="11">
        <v>0</v>
      </c>
      <c r="I284" s="18">
        <v>65000</v>
      </c>
      <c r="J284" s="18"/>
      <c r="K284" s="18"/>
      <c r="L284" s="27"/>
      <c r="M284" s="12">
        <v>65000</v>
      </c>
    </row>
    <row r="285" spans="1:13" ht="15.95" customHeight="1" x14ac:dyDescent="0.25">
      <c r="A285" s="76" t="s">
        <v>420</v>
      </c>
      <c r="B285" s="69"/>
      <c r="C285" s="69"/>
      <c r="D285" s="69"/>
      <c r="E285" s="69"/>
      <c r="F285" s="69"/>
      <c r="G285" s="13">
        <f>SUM(G284)</f>
        <v>0</v>
      </c>
      <c r="H285" s="13">
        <f t="shared" ref="H285:M285" si="41">SUM(H284)</f>
        <v>0</v>
      </c>
      <c r="I285" s="13">
        <f t="shared" si="41"/>
        <v>65000</v>
      </c>
      <c r="J285" s="13">
        <f t="shared" si="41"/>
        <v>0</v>
      </c>
      <c r="K285" s="13">
        <f t="shared" si="41"/>
        <v>0</v>
      </c>
      <c r="L285" s="30">
        <f t="shared" si="41"/>
        <v>0</v>
      </c>
      <c r="M285" s="13">
        <f t="shared" si="41"/>
        <v>65000</v>
      </c>
    </row>
    <row r="286" spans="1:13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</row>
    <row r="287" spans="1:13" x14ac:dyDescent="0.25">
      <c r="A287" s="7" t="s">
        <v>421</v>
      </c>
      <c r="B287" s="68" t="s">
        <v>422</v>
      </c>
      <c r="C287" s="68"/>
      <c r="D287" s="68"/>
      <c r="E287" s="68"/>
      <c r="F287" s="68"/>
      <c r="G287" s="68"/>
      <c r="H287" s="68"/>
      <c r="I287" s="69"/>
      <c r="J287" s="69"/>
      <c r="K287" s="69"/>
      <c r="L287" s="69"/>
      <c r="M287" s="70"/>
    </row>
    <row r="288" spans="1:13" x14ac:dyDescent="0.25">
      <c r="B288" s="8" t="s">
        <v>423</v>
      </c>
      <c r="C288" s="73" t="s">
        <v>424</v>
      </c>
      <c r="D288" s="73"/>
      <c r="E288" s="73"/>
      <c r="F288" s="73"/>
      <c r="G288" s="10">
        <v>0</v>
      </c>
      <c r="H288" s="11">
        <v>0</v>
      </c>
      <c r="I288" s="18">
        <v>800000</v>
      </c>
      <c r="J288" s="18"/>
      <c r="K288" s="18"/>
      <c r="L288" s="27"/>
      <c r="M288" s="12">
        <v>800000</v>
      </c>
    </row>
    <row r="289" spans="1:13" ht="15.95" customHeight="1" x14ac:dyDescent="0.25">
      <c r="A289" s="76" t="s">
        <v>425</v>
      </c>
      <c r="B289" s="69"/>
      <c r="C289" s="69"/>
      <c r="D289" s="69"/>
      <c r="E289" s="69"/>
      <c r="F289" s="69"/>
      <c r="G289" s="13">
        <f>SUM(G288)</f>
        <v>0</v>
      </c>
      <c r="H289" s="13">
        <f t="shared" ref="H289:M289" si="42">SUM(H288)</f>
        <v>0</v>
      </c>
      <c r="I289" s="13">
        <f t="shared" si="42"/>
        <v>800000</v>
      </c>
      <c r="J289" s="13">
        <f t="shared" si="42"/>
        <v>0</v>
      </c>
      <c r="K289" s="13">
        <f t="shared" si="42"/>
        <v>0</v>
      </c>
      <c r="L289" s="30">
        <f t="shared" si="42"/>
        <v>0</v>
      </c>
      <c r="M289" s="13">
        <f t="shared" si="42"/>
        <v>800000</v>
      </c>
    </row>
    <row r="290" spans="1:13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</row>
    <row r="291" spans="1:13" x14ac:dyDescent="0.25">
      <c r="A291" s="7" t="s">
        <v>426</v>
      </c>
      <c r="B291" s="68" t="s">
        <v>427</v>
      </c>
      <c r="C291" s="68"/>
      <c r="D291" s="68"/>
      <c r="E291" s="68"/>
      <c r="F291" s="68"/>
      <c r="G291" s="68"/>
      <c r="H291" s="68"/>
      <c r="I291" s="69"/>
      <c r="J291" s="69"/>
      <c r="K291" s="69"/>
      <c r="L291" s="69"/>
      <c r="M291" s="70"/>
    </row>
    <row r="292" spans="1:13" x14ac:dyDescent="0.25">
      <c r="B292" s="8" t="s">
        <v>428</v>
      </c>
      <c r="C292" s="73" t="s">
        <v>429</v>
      </c>
      <c r="D292" s="73"/>
      <c r="E292" s="73"/>
      <c r="F292" s="73"/>
      <c r="G292" s="10">
        <v>0</v>
      </c>
      <c r="H292" s="11">
        <v>0</v>
      </c>
      <c r="I292" s="18">
        <v>14000</v>
      </c>
      <c r="J292" s="18"/>
      <c r="K292" s="18"/>
      <c r="L292" s="27"/>
      <c r="M292" s="12">
        <v>14000</v>
      </c>
    </row>
    <row r="293" spans="1:13" ht="15.95" customHeight="1" x14ac:dyDescent="0.25">
      <c r="A293" s="76" t="s">
        <v>430</v>
      </c>
      <c r="B293" s="69"/>
      <c r="C293" s="69"/>
      <c r="D293" s="69"/>
      <c r="E293" s="69"/>
      <c r="F293" s="69"/>
      <c r="G293" s="13">
        <f>SUM(G292)</f>
        <v>0</v>
      </c>
      <c r="H293" s="13">
        <f t="shared" ref="H293:M293" si="43">SUM(H292)</f>
        <v>0</v>
      </c>
      <c r="I293" s="13">
        <f t="shared" si="43"/>
        <v>14000</v>
      </c>
      <c r="J293" s="13">
        <f t="shared" si="43"/>
        <v>0</v>
      </c>
      <c r="K293" s="13">
        <f t="shared" si="43"/>
        <v>0</v>
      </c>
      <c r="L293" s="30">
        <f t="shared" si="43"/>
        <v>0</v>
      </c>
      <c r="M293" s="13">
        <f t="shared" si="43"/>
        <v>14000</v>
      </c>
    </row>
    <row r="294" spans="1:13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</row>
    <row r="295" spans="1:13" x14ac:dyDescent="0.25">
      <c r="A295" s="7" t="s">
        <v>431</v>
      </c>
      <c r="B295" s="68" t="s">
        <v>432</v>
      </c>
      <c r="C295" s="68"/>
      <c r="D295" s="68"/>
      <c r="E295" s="68"/>
      <c r="F295" s="68"/>
      <c r="G295" s="68"/>
      <c r="H295" s="68"/>
      <c r="I295" s="69"/>
      <c r="J295" s="69"/>
      <c r="K295" s="69"/>
      <c r="L295" s="69"/>
      <c r="M295" s="70"/>
    </row>
    <row r="296" spans="1:13" x14ac:dyDescent="0.25">
      <c r="B296" s="8" t="s">
        <v>433</v>
      </c>
      <c r="C296" s="73" t="s">
        <v>434</v>
      </c>
      <c r="D296" s="73"/>
      <c r="E296" s="73"/>
      <c r="F296" s="73"/>
      <c r="G296" s="10">
        <v>0</v>
      </c>
      <c r="H296" s="11">
        <v>0</v>
      </c>
      <c r="I296" s="18">
        <v>137500</v>
      </c>
      <c r="J296" s="18"/>
      <c r="K296" s="18"/>
      <c r="L296" s="27"/>
      <c r="M296" s="12">
        <v>137500</v>
      </c>
    </row>
    <row r="297" spans="1:13" ht="15.95" customHeight="1" x14ac:dyDescent="0.25">
      <c r="A297" s="76" t="s">
        <v>435</v>
      </c>
      <c r="B297" s="69"/>
      <c r="C297" s="69"/>
      <c r="D297" s="69"/>
      <c r="E297" s="69"/>
      <c r="F297" s="69"/>
      <c r="G297" s="13">
        <f>SUM(G296)</f>
        <v>0</v>
      </c>
      <c r="H297" s="13">
        <f t="shared" ref="H297:M297" si="44">SUM(H296)</f>
        <v>0</v>
      </c>
      <c r="I297" s="13">
        <f t="shared" si="44"/>
        <v>137500</v>
      </c>
      <c r="J297" s="13">
        <f t="shared" si="44"/>
        <v>0</v>
      </c>
      <c r="K297" s="13">
        <f t="shared" si="44"/>
        <v>0</v>
      </c>
      <c r="L297" s="30">
        <f t="shared" si="44"/>
        <v>0</v>
      </c>
      <c r="M297" s="13">
        <f t="shared" si="44"/>
        <v>137500</v>
      </c>
    </row>
    <row r="298" spans="1:13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</row>
    <row r="299" spans="1:13" x14ac:dyDescent="0.25">
      <c r="A299" s="7" t="s">
        <v>436</v>
      </c>
      <c r="B299" s="68" t="s">
        <v>437</v>
      </c>
      <c r="C299" s="68"/>
      <c r="D299" s="68"/>
      <c r="E299" s="68"/>
      <c r="F299" s="68"/>
      <c r="G299" s="68"/>
      <c r="H299" s="68"/>
      <c r="I299" s="69"/>
      <c r="J299" s="69"/>
      <c r="K299" s="69"/>
      <c r="L299" s="69"/>
      <c r="M299" s="70"/>
    </row>
    <row r="300" spans="1:13" x14ac:dyDescent="0.25">
      <c r="B300" s="8" t="s">
        <v>438</v>
      </c>
      <c r="C300" s="73" t="s">
        <v>439</v>
      </c>
      <c r="D300" s="73"/>
      <c r="E300" s="73"/>
      <c r="F300" s="73"/>
      <c r="G300" s="10">
        <v>0</v>
      </c>
      <c r="H300" s="11">
        <v>0</v>
      </c>
      <c r="I300" s="18">
        <v>15500</v>
      </c>
      <c r="J300" s="18"/>
      <c r="K300" s="18"/>
      <c r="L300" s="27"/>
      <c r="M300" s="12">
        <v>15500</v>
      </c>
    </row>
    <row r="301" spans="1:13" ht="15.95" customHeight="1" x14ac:dyDescent="0.25">
      <c r="A301" s="76" t="s">
        <v>440</v>
      </c>
      <c r="B301" s="69"/>
      <c r="C301" s="69"/>
      <c r="D301" s="69"/>
      <c r="E301" s="69"/>
      <c r="F301" s="69"/>
      <c r="G301" s="13">
        <f>SUM(G300)</f>
        <v>0</v>
      </c>
      <c r="H301" s="13">
        <f t="shared" ref="H301:M301" si="45">SUM(H300)</f>
        <v>0</v>
      </c>
      <c r="I301" s="13">
        <f t="shared" si="45"/>
        <v>15500</v>
      </c>
      <c r="J301" s="13">
        <f t="shared" si="45"/>
        <v>0</v>
      </c>
      <c r="K301" s="13">
        <f t="shared" si="45"/>
        <v>0</v>
      </c>
      <c r="L301" s="30">
        <f t="shared" si="45"/>
        <v>0</v>
      </c>
      <c r="M301" s="13">
        <f t="shared" si="45"/>
        <v>15500</v>
      </c>
    </row>
    <row r="302" spans="1:13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</row>
    <row r="303" spans="1:13" x14ac:dyDescent="0.25">
      <c r="A303" s="7" t="s">
        <v>441</v>
      </c>
      <c r="B303" s="68" t="s">
        <v>442</v>
      </c>
      <c r="C303" s="68"/>
      <c r="D303" s="68"/>
      <c r="E303" s="68"/>
      <c r="F303" s="68"/>
      <c r="G303" s="68"/>
      <c r="H303" s="68"/>
      <c r="I303" s="69"/>
      <c r="J303" s="69"/>
      <c r="K303" s="69"/>
      <c r="L303" s="69"/>
      <c r="M303" s="70"/>
    </row>
    <row r="304" spans="1:13" x14ac:dyDescent="0.25">
      <c r="B304" s="8" t="s">
        <v>443</v>
      </c>
      <c r="C304" s="73" t="s">
        <v>444</v>
      </c>
      <c r="D304" s="73"/>
      <c r="E304" s="73"/>
      <c r="F304" s="73"/>
      <c r="G304" s="10">
        <v>0</v>
      </c>
      <c r="H304" s="11">
        <v>0</v>
      </c>
      <c r="I304" s="18">
        <v>22000</v>
      </c>
      <c r="J304" s="18"/>
      <c r="K304" s="18"/>
      <c r="L304" s="27"/>
      <c r="M304" s="12">
        <v>22000</v>
      </c>
    </row>
    <row r="305" spans="1:13" ht="15.95" customHeight="1" x14ac:dyDescent="0.25">
      <c r="A305" s="76" t="s">
        <v>445</v>
      </c>
      <c r="B305" s="69"/>
      <c r="C305" s="69"/>
      <c r="D305" s="69"/>
      <c r="E305" s="69"/>
      <c r="F305" s="69"/>
      <c r="G305" s="13">
        <f>SUM(G304)</f>
        <v>0</v>
      </c>
      <c r="H305" s="13">
        <f t="shared" ref="H305:M305" si="46">SUM(H304)</f>
        <v>0</v>
      </c>
      <c r="I305" s="13">
        <f t="shared" si="46"/>
        <v>22000</v>
      </c>
      <c r="J305" s="13">
        <f t="shared" si="46"/>
        <v>0</v>
      </c>
      <c r="K305" s="13">
        <f t="shared" si="46"/>
        <v>0</v>
      </c>
      <c r="L305" s="30">
        <f t="shared" si="46"/>
        <v>0</v>
      </c>
      <c r="M305" s="13">
        <f t="shared" si="46"/>
        <v>22000</v>
      </c>
    </row>
    <row r="306" spans="1:13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</row>
    <row r="307" spans="1:13" x14ac:dyDescent="0.25">
      <c r="A307" s="7" t="s">
        <v>446</v>
      </c>
      <c r="B307" s="68" t="s">
        <v>447</v>
      </c>
      <c r="C307" s="68"/>
      <c r="D307" s="68"/>
      <c r="E307" s="68"/>
      <c r="F307" s="68"/>
      <c r="G307" s="68"/>
      <c r="H307" s="68"/>
      <c r="I307" s="69"/>
      <c r="J307" s="69"/>
      <c r="K307" s="69"/>
      <c r="L307" s="69"/>
      <c r="M307" s="70"/>
    </row>
    <row r="308" spans="1:13" x14ac:dyDescent="0.25">
      <c r="B308" s="8" t="s">
        <v>448</v>
      </c>
      <c r="C308" s="73" t="s">
        <v>449</v>
      </c>
      <c r="D308" s="73"/>
      <c r="E308" s="73"/>
      <c r="F308" s="73"/>
      <c r="G308" s="10">
        <v>0</v>
      </c>
      <c r="H308" s="11">
        <v>0</v>
      </c>
      <c r="I308" s="18">
        <v>25000</v>
      </c>
      <c r="J308" s="18"/>
      <c r="K308" s="18"/>
      <c r="L308" s="27"/>
      <c r="M308" s="12">
        <v>25000</v>
      </c>
    </row>
    <row r="309" spans="1:13" ht="15.95" customHeight="1" x14ac:dyDescent="0.25">
      <c r="A309" s="76" t="s">
        <v>450</v>
      </c>
      <c r="B309" s="69"/>
      <c r="C309" s="69"/>
      <c r="D309" s="69"/>
      <c r="E309" s="69"/>
      <c r="F309" s="69"/>
      <c r="G309" s="13">
        <f>SUM(G308)</f>
        <v>0</v>
      </c>
      <c r="H309" s="13">
        <f t="shared" ref="H309:M309" si="47">SUM(H308)</f>
        <v>0</v>
      </c>
      <c r="I309" s="13">
        <f t="shared" si="47"/>
        <v>25000</v>
      </c>
      <c r="J309" s="13">
        <f t="shared" si="47"/>
        <v>0</v>
      </c>
      <c r="K309" s="13">
        <f t="shared" si="47"/>
        <v>0</v>
      </c>
      <c r="L309" s="30">
        <f t="shared" si="47"/>
        <v>0</v>
      </c>
      <c r="M309" s="13">
        <f t="shared" si="47"/>
        <v>25000</v>
      </c>
    </row>
    <row r="310" spans="1:13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</row>
    <row r="311" spans="1:13" x14ac:dyDescent="0.25">
      <c r="A311" s="7" t="s">
        <v>451</v>
      </c>
      <c r="B311" s="68" t="s">
        <v>432</v>
      </c>
      <c r="C311" s="68"/>
      <c r="D311" s="68"/>
      <c r="E311" s="68"/>
      <c r="F311" s="68"/>
      <c r="G311" s="68"/>
      <c r="H311" s="68"/>
      <c r="I311" s="69"/>
      <c r="J311" s="69"/>
      <c r="K311" s="69"/>
      <c r="L311" s="69"/>
      <c r="M311" s="70"/>
    </row>
    <row r="312" spans="1:13" x14ac:dyDescent="0.25">
      <c r="B312" s="8" t="s">
        <v>452</v>
      </c>
      <c r="C312" s="73" t="s">
        <v>453</v>
      </c>
      <c r="D312" s="73"/>
      <c r="E312" s="73"/>
      <c r="F312" s="73"/>
      <c r="G312" s="10">
        <v>5000</v>
      </c>
      <c r="H312" s="11">
        <v>0</v>
      </c>
      <c r="I312" s="18"/>
      <c r="J312" s="18"/>
      <c r="K312" s="18"/>
      <c r="L312" s="27"/>
      <c r="M312" s="12">
        <v>5000</v>
      </c>
    </row>
    <row r="313" spans="1:13" ht="15.95" customHeight="1" x14ac:dyDescent="0.25">
      <c r="A313" s="76" t="s">
        <v>435</v>
      </c>
      <c r="B313" s="69"/>
      <c r="C313" s="69"/>
      <c r="D313" s="69"/>
      <c r="E313" s="69"/>
      <c r="F313" s="69"/>
      <c r="G313" s="13">
        <f>SUM(G312)</f>
        <v>5000</v>
      </c>
      <c r="H313" s="13">
        <f t="shared" ref="H313:M313" si="48">SUM(H312)</f>
        <v>0</v>
      </c>
      <c r="I313" s="13">
        <f t="shared" si="48"/>
        <v>0</v>
      </c>
      <c r="J313" s="13">
        <f t="shared" si="48"/>
        <v>0</v>
      </c>
      <c r="K313" s="13">
        <f t="shared" si="48"/>
        <v>0</v>
      </c>
      <c r="L313" s="30">
        <f t="shared" si="48"/>
        <v>0</v>
      </c>
      <c r="M313" s="13">
        <f t="shared" si="48"/>
        <v>5000</v>
      </c>
    </row>
    <row r="314" spans="1:13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</row>
    <row r="315" spans="1:13" x14ac:dyDescent="0.25">
      <c r="A315" s="7" t="s">
        <v>454</v>
      </c>
      <c r="B315" s="68" t="s">
        <v>455</v>
      </c>
      <c r="C315" s="68"/>
      <c r="D315" s="68"/>
      <c r="E315" s="68"/>
      <c r="F315" s="68"/>
      <c r="G315" s="68"/>
      <c r="H315" s="68"/>
      <c r="I315" s="69"/>
      <c r="J315" s="69"/>
      <c r="K315" s="69"/>
      <c r="L315" s="69"/>
      <c r="M315" s="70"/>
    </row>
    <row r="316" spans="1:13" x14ac:dyDescent="0.25">
      <c r="B316" s="8" t="s">
        <v>456</v>
      </c>
      <c r="C316" s="73" t="s">
        <v>457</v>
      </c>
      <c r="D316" s="73"/>
      <c r="E316" s="73"/>
      <c r="F316" s="73"/>
      <c r="G316" s="10">
        <v>19000</v>
      </c>
      <c r="H316" s="11">
        <v>-19000</v>
      </c>
      <c r="I316" s="18"/>
      <c r="J316" s="18"/>
      <c r="K316" s="18"/>
      <c r="L316" s="27"/>
      <c r="M316" s="12">
        <v>0</v>
      </c>
    </row>
    <row r="317" spans="1:13" ht="15.95" customHeight="1" x14ac:dyDescent="0.25">
      <c r="A317" s="76" t="s">
        <v>458</v>
      </c>
      <c r="B317" s="69"/>
      <c r="C317" s="69"/>
      <c r="D317" s="69"/>
      <c r="E317" s="69"/>
      <c r="F317" s="69"/>
      <c r="G317" s="13">
        <f>SUM(G316)</f>
        <v>19000</v>
      </c>
      <c r="H317" s="13">
        <f t="shared" ref="H317:M317" si="49">SUM(H316)</f>
        <v>-19000</v>
      </c>
      <c r="I317" s="13">
        <f t="shared" si="49"/>
        <v>0</v>
      </c>
      <c r="J317" s="13">
        <f t="shared" si="49"/>
        <v>0</v>
      </c>
      <c r="K317" s="13">
        <f t="shared" si="49"/>
        <v>0</v>
      </c>
      <c r="L317" s="30">
        <f t="shared" si="49"/>
        <v>0</v>
      </c>
      <c r="M317" s="13">
        <f t="shared" si="49"/>
        <v>0</v>
      </c>
    </row>
    <row r="318" spans="1:13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</row>
    <row r="319" spans="1:13" x14ac:dyDescent="0.25">
      <c r="A319" s="7" t="s">
        <v>459</v>
      </c>
      <c r="B319" s="68" t="s">
        <v>460</v>
      </c>
      <c r="C319" s="68"/>
      <c r="D319" s="68"/>
      <c r="E319" s="68"/>
      <c r="F319" s="68"/>
      <c r="G319" s="68"/>
      <c r="H319" s="68"/>
      <c r="I319" s="69"/>
      <c r="J319" s="69"/>
      <c r="K319" s="69"/>
      <c r="L319" s="69"/>
      <c r="M319" s="70"/>
    </row>
    <row r="320" spans="1:13" x14ac:dyDescent="0.25">
      <c r="B320" s="8" t="s">
        <v>461</v>
      </c>
      <c r="C320" s="73" t="s">
        <v>460</v>
      </c>
      <c r="D320" s="73"/>
      <c r="E320" s="73"/>
      <c r="F320" s="73"/>
      <c r="G320" s="10">
        <v>0</v>
      </c>
      <c r="H320" s="11">
        <v>19000</v>
      </c>
      <c r="I320" s="18">
        <v>120000</v>
      </c>
      <c r="J320" s="18"/>
      <c r="K320" s="18"/>
      <c r="L320" s="27"/>
      <c r="M320" s="12">
        <v>139000</v>
      </c>
    </row>
    <row r="321" spans="1:13" ht="15.95" customHeight="1" x14ac:dyDescent="0.25">
      <c r="A321" s="76" t="s">
        <v>462</v>
      </c>
      <c r="B321" s="69"/>
      <c r="C321" s="69"/>
      <c r="D321" s="69"/>
      <c r="E321" s="69"/>
      <c r="F321" s="69"/>
      <c r="G321" s="13">
        <f>SUM(G320)</f>
        <v>0</v>
      </c>
      <c r="H321" s="13">
        <f t="shared" ref="H321:M321" si="50">SUM(H320)</f>
        <v>19000</v>
      </c>
      <c r="I321" s="13">
        <f t="shared" si="50"/>
        <v>120000</v>
      </c>
      <c r="J321" s="13">
        <f t="shared" si="50"/>
        <v>0</v>
      </c>
      <c r="K321" s="13">
        <f t="shared" si="50"/>
        <v>0</v>
      </c>
      <c r="L321" s="30">
        <f t="shared" si="50"/>
        <v>0</v>
      </c>
      <c r="M321" s="13">
        <f t="shared" si="50"/>
        <v>139000</v>
      </c>
    </row>
    <row r="322" spans="1:13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</row>
    <row r="323" spans="1:13" x14ac:dyDescent="0.25">
      <c r="A323" s="7" t="s">
        <v>463</v>
      </c>
      <c r="B323" s="68" t="s">
        <v>464</v>
      </c>
      <c r="C323" s="68"/>
      <c r="D323" s="68"/>
      <c r="E323" s="68"/>
      <c r="F323" s="68"/>
      <c r="G323" s="68"/>
      <c r="H323" s="68"/>
      <c r="I323" s="69"/>
      <c r="J323" s="69"/>
      <c r="K323" s="69"/>
      <c r="L323" s="69"/>
      <c r="M323" s="70"/>
    </row>
    <row r="324" spans="1:13" x14ac:dyDescent="0.25">
      <c r="B324" s="8" t="s">
        <v>465</v>
      </c>
      <c r="C324" s="73" t="s">
        <v>466</v>
      </c>
      <c r="D324" s="73"/>
      <c r="E324" s="73"/>
      <c r="F324" s="73"/>
      <c r="G324" s="10">
        <v>19000</v>
      </c>
      <c r="H324" s="11">
        <v>80000</v>
      </c>
      <c r="I324" s="18">
        <v>-80000</v>
      </c>
      <c r="J324" s="18"/>
      <c r="K324" s="18"/>
      <c r="L324" s="27"/>
      <c r="M324" s="12">
        <v>19000</v>
      </c>
    </row>
    <row r="325" spans="1:13" ht="15.95" customHeight="1" x14ac:dyDescent="0.25">
      <c r="A325" s="76" t="s">
        <v>467</v>
      </c>
      <c r="B325" s="69"/>
      <c r="C325" s="69"/>
      <c r="D325" s="69"/>
      <c r="E325" s="69"/>
      <c r="F325" s="69"/>
      <c r="G325" s="13">
        <f>SUM(G324)</f>
        <v>19000</v>
      </c>
      <c r="H325" s="13">
        <f t="shared" ref="H325:M325" si="51">SUM(H324)</f>
        <v>80000</v>
      </c>
      <c r="I325" s="13">
        <f t="shared" si="51"/>
        <v>-80000</v>
      </c>
      <c r="J325" s="13">
        <f t="shared" si="51"/>
        <v>0</v>
      </c>
      <c r="K325" s="13">
        <f t="shared" si="51"/>
        <v>0</v>
      </c>
      <c r="L325" s="30">
        <f t="shared" si="51"/>
        <v>0</v>
      </c>
      <c r="M325" s="13">
        <f t="shared" si="51"/>
        <v>19000</v>
      </c>
    </row>
    <row r="326" spans="1:13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</row>
    <row r="327" spans="1:13" x14ac:dyDescent="0.25">
      <c r="A327" s="7" t="s">
        <v>468</v>
      </c>
      <c r="B327" s="68" t="s">
        <v>469</v>
      </c>
      <c r="C327" s="68"/>
      <c r="D327" s="68"/>
      <c r="E327" s="68"/>
      <c r="F327" s="68"/>
      <c r="G327" s="68"/>
      <c r="H327" s="68"/>
      <c r="I327" s="69"/>
      <c r="J327" s="69"/>
      <c r="K327" s="69"/>
      <c r="L327" s="69"/>
      <c r="M327" s="70"/>
    </row>
    <row r="328" spans="1:13" x14ac:dyDescent="0.25">
      <c r="B328" s="9" t="s">
        <v>470</v>
      </c>
      <c r="C328" s="67" t="s">
        <v>471</v>
      </c>
      <c r="D328" s="67"/>
      <c r="E328" s="67"/>
      <c r="F328" s="67"/>
      <c r="G328" s="10">
        <v>3726000</v>
      </c>
      <c r="H328" s="11">
        <v>247000</v>
      </c>
      <c r="I328" s="18"/>
      <c r="J328" s="18"/>
      <c r="K328" s="18"/>
      <c r="L328" s="27"/>
      <c r="M328" s="12">
        <v>3973000</v>
      </c>
    </row>
    <row r="329" spans="1:13" x14ac:dyDescent="0.25">
      <c r="B329" s="9" t="s">
        <v>472</v>
      </c>
      <c r="C329" s="67" t="s">
        <v>473</v>
      </c>
      <c r="D329" s="67"/>
      <c r="E329" s="67"/>
      <c r="F329" s="67"/>
      <c r="G329" s="10">
        <v>1267000</v>
      </c>
      <c r="H329" s="11">
        <v>85000</v>
      </c>
      <c r="I329" s="18"/>
      <c r="J329" s="18"/>
      <c r="K329" s="18"/>
      <c r="L329" s="27"/>
      <c r="M329" s="12">
        <v>1352000</v>
      </c>
    </row>
    <row r="330" spans="1:13" x14ac:dyDescent="0.25">
      <c r="B330" s="9" t="s">
        <v>474</v>
      </c>
      <c r="C330" s="67" t="s">
        <v>475</v>
      </c>
      <c r="D330" s="67"/>
      <c r="E330" s="67"/>
      <c r="F330" s="67"/>
      <c r="G330" s="10">
        <v>75000</v>
      </c>
      <c r="H330" s="11">
        <v>5000</v>
      </c>
      <c r="I330" s="18"/>
      <c r="J330" s="18"/>
      <c r="K330" s="18"/>
      <c r="L330" s="27"/>
      <c r="M330" s="12">
        <v>80000</v>
      </c>
    </row>
    <row r="331" spans="1:13" x14ac:dyDescent="0.25">
      <c r="B331" s="9" t="s">
        <v>476</v>
      </c>
      <c r="C331" s="67" t="s">
        <v>477</v>
      </c>
      <c r="D331" s="67"/>
      <c r="E331" s="67"/>
      <c r="F331" s="67"/>
      <c r="G331" s="10">
        <v>630000</v>
      </c>
      <c r="H331" s="11">
        <v>-11000</v>
      </c>
      <c r="I331" s="18">
        <v>-27000</v>
      </c>
      <c r="J331" s="18"/>
      <c r="K331" s="18"/>
      <c r="L331" s="27">
        <v>48000</v>
      </c>
      <c r="M331" s="12">
        <v>640000</v>
      </c>
    </row>
    <row r="332" spans="1:13" x14ac:dyDescent="0.25">
      <c r="B332" s="9" t="s">
        <v>478</v>
      </c>
      <c r="C332" s="67" t="s">
        <v>479</v>
      </c>
      <c r="D332" s="67"/>
      <c r="E332" s="67"/>
      <c r="F332" s="67"/>
      <c r="G332" s="10">
        <v>140000</v>
      </c>
      <c r="H332" s="11">
        <v>0</v>
      </c>
      <c r="I332" s="18">
        <v>-43000</v>
      </c>
      <c r="J332" s="18"/>
      <c r="K332" s="18"/>
      <c r="L332" s="27"/>
      <c r="M332" s="12">
        <v>97000</v>
      </c>
    </row>
    <row r="333" spans="1:13" x14ac:dyDescent="0.25">
      <c r="B333" s="8" t="s">
        <v>480</v>
      </c>
      <c r="C333" s="73" t="s">
        <v>481</v>
      </c>
      <c r="D333" s="73"/>
      <c r="E333" s="73"/>
      <c r="F333" s="73"/>
      <c r="G333" s="10">
        <v>120000</v>
      </c>
      <c r="H333" s="11">
        <v>0</v>
      </c>
      <c r="I333" s="18"/>
      <c r="J333" s="18"/>
      <c r="K333" s="18"/>
      <c r="L333" s="27"/>
      <c r="M333" s="12">
        <v>120000</v>
      </c>
    </row>
    <row r="334" spans="1:13" ht="15.95" customHeight="1" x14ac:dyDescent="0.25">
      <c r="A334" s="76" t="s">
        <v>482</v>
      </c>
      <c r="B334" s="69"/>
      <c r="C334" s="69"/>
      <c r="D334" s="69"/>
      <c r="E334" s="69"/>
      <c r="F334" s="69"/>
      <c r="G334" s="13">
        <f>SUM(G328:G333)</f>
        <v>5958000</v>
      </c>
      <c r="H334" s="13">
        <f t="shared" ref="H334:M334" si="52">SUM(H328:H333)</f>
        <v>326000</v>
      </c>
      <c r="I334" s="13">
        <f t="shared" si="52"/>
        <v>-70000</v>
      </c>
      <c r="J334" s="13">
        <f t="shared" si="52"/>
        <v>0</v>
      </c>
      <c r="K334" s="13">
        <f t="shared" si="52"/>
        <v>0</v>
      </c>
      <c r="L334" s="30">
        <f t="shared" si="52"/>
        <v>48000</v>
      </c>
      <c r="M334" s="13">
        <f t="shared" si="52"/>
        <v>6262000</v>
      </c>
    </row>
    <row r="335" spans="1:13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</row>
    <row r="336" spans="1:13" x14ac:dyDescent="0.25">
      <c r="A336" s="7" t="s">
        <v>483</v>
      </c>
      <c r="B336" s="68" t="s">
        <v>484</v>
      </c>
      <c r="C336" s="68"/>
      <c r="D336" s="68"/>
      <c r="E336" s="68"/>
      <c r="F336" s="68"/>
      <c r="G336" s="68"/>
      <c r="H336" s="68"/>
      <c r="I336" s="69"/>
      <c r="J336" s="69"/>
      <c r="K336" s="69"/>
      <c r="L336" s="69"/>
      <c r="M336" s="70"/>
    </row>
    <row r="337" spans="1:13" x14ac:dyDescent="0.25">
      <c r="B337" s="9" t="s">
        <v>485</v>
      </c>
      <c r="C337" s="67" t="s">
        <v>486</v>
      </c>
      <c r="D337" s="67"/>
      <c r="E337" s="67"/>
      <c r="F337" s="67"/>
      <c r="G337" s="10">
        <v>955000</v>
      </c>
      <c r="H337" s="11">
        <v>0</v>
      </c>
      <c r="I337" s="18"/>
      <c r="J337" s="18"/>
      <c r="K337" s="18"/>
      <c r="L337" s="27"/>
      <c r="M337" s="12">
        <v>955000</v>
      </c>
    </row>
    <row r="338" spans="1:13" x14ac:dyDescent="0.25">
      <c r="B338" s="9" t="s">
        <v>487</v>
      </c>
      <c r="C338" s="67" t="s">
        <v>488</v>
      </c>
      <c r="D338" s="67"/>
      <c r="E338" s="67"/>
      <c r="F338" s="67"/>
      <c r="G338" s="10">
        <v>80000</v>
      </c>
      <c r="H338" s="11">
        <v>0</v>
      </c>
      <c r="I338" s="18"/>
      <c r="J338" s="18"/>
      <c r="K338" s="18"/>
      <c r="L338" s="27"/>
      <c r="M338" s="12">
        <v>80000</v>
      </c>
    </row>
    <row r="339" spans="1:13" x14ac:dyDescent="0.25">
      <c r="B339" s="8" t="s">
        <v>489</v>
      </c>
      <c r="C339" s="73" t="s">
        <v>490</v>
      </c>
      <c r="D339" s="73"/>
      <c r="E339" s="73"/>
      <c r="F339" s="73"/>
      <c r="G339" s="10">
        <v>684000</v>
      </c>
      <c r="H339" s="11">
        <v>0</v>
      </c>
      <c r="I339" s="18">
        <v>-25000</v>
      </c>
      <c r="J339" s="18"/>
      <c r="K339" s="18"/>
      <c r="L339" s="27"/>
      <c r="M339" s="12">
        <v>659000</v>
      </c>
    </row>
    <row r="340" spans="1:13" ht="15.95" customHeight="1" x14ac:dyDescent="0.25">
      <c r="A340" s="76" t="s">
        <v>491</v>
      </c>
      <c r="B340" s="69"/>
      <c r="C340" s="69"/>
      <c r="D340" s="69"/>
      <c r="E340" s="69"/>
      <c r="F340" s="69"/>
      <c r="G340" s="13">
        <f>SUM(G337:G339)</f>
        <v>1719000</v>
      </c>
      <c r="H340" s="13">
        <f t="shared" ref="H340:M340" si="53">SUM(H337:H339)</f>
        <v>0</v>
      </c>
      <c r="I340" s="13">
        <f t="shared" si="53"/>
        <v>-25000</v>
      </c>
      <c r="J340" s="13">
        <f t="shared" si="53"/>
        <v>0</v>
      </c>
      <c r="K340" s="13">
        <f t="shared" si="53"/>
        <v>0</v>
      </c>
      <c r="L340" s="30">
        <f t="shared" si="53"/>
        <v>0</v>
      </c>
      <c r="M340" s="13">
        <f t="shared" si="53"/>
        <v>1694000</v>
      </c>
    </row>
    <row r="341" spans="1:13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</row>
    <row r="342" spans="1:13" x14ac:dyDescent="0.25">
      <c r="A342" s="7" t="s">
        <v>492</v>
      </c>
      <c r="B342" s="68" t="s">
        <v>493</v>
      </c>
      <c r="C342" s="68"/>
      <c r="D342" s="68"/>
      <c r="E342" s="68"/>
      <c r="F342" s="68"/>
      <c r="G342" s="68"/>
      <c r="H342" s="68"/>
      <c r="I342" s="69"/>
      <c r="J342" s="69"/>
      <c r="K342" s="69"/>
      <c r="L342" s="69"/>
      <c r="M342" s="70"/>
    </row>
    <row r="343" spans="1:13" x14ac:dyDescent="0.25">
      <c r="B343" s="9" t="s">
        <v>494</v>
      </c>
      <c r="C343" s="67" t="s">
        <v>495</v>
      </c>
      <c r="D343" s="67"/>
      <c r="E343" s="67"/>
      <c r="F343" s="67"/>
      <c r="G343" s="10">
        <v>4121000</v>
      </c>
      <c r="H343" s="11">
        <v>0</v>
      </c>
      <c r="I343" s="18"/>
      <c r="J343" s="18"/>
      <c r="K343" s="18"/>
      <c r="L343" s="27"/>
      <c r="M343" s="12">
        <v>4121000</v>
      </c>
    </row>
    <row r="344" spans="1:13" x14ac:dyDescent="0.25">
      <c r="B344" s="8" t="s">
        <v>496</v>
      </c>
      <c r="C344" s="73" t="s">
        <v>497</v>
      </c>
      <c r="D344" s="73"/>
      <c r="E344" s="73"/>
      <c r="F344" s="73"/>
      <c r="G344" s="10">
        <v>95000</v>
      </c>
      <c r="H344" s="11">
        <v>0</v>
      </c>
      <c r="I344" s="18">
        <v>-65000</v>
      </c>
      <c r="J344" s="18"/>
      <c r="K344" s="18"/>
      <c r="L344" s="27"/>
      <c r="M344" s="12">
        <v>30000</v>
      </c>
    </row>
    <row r="345" spans="1:13" ht="15.95" customHeight="1" x14ac:dyDescent="0.25">
      <c r="A345" s="76" t="s">
        <v>498</v>
      </c>
      <c r="B345" s="69"/>
      <c r="C345" s="69"/>
      <c r="D345" s="69"/>
      <c r="E345" s="69"/>
      <c r="F345" s="69"/>
      <c r="G345" s="13">
        <f>SUM(G343:G344)</f>
        <v>4216000</v>
      </c>
      <c r="H345" s="13">
        <f t="shared" ref="H345:M345" si="54">SUM(H343:H344)</f>
        <v>0</v>
      </c>
      <c r="I345" s="13">
        <f t="shared" si="54"/>
        <v>-65000</v>
      </c>
      <c r="J345" s="13">
        <f t="shared" si="54"/>
        <v>0</v>
      </c>
      <c r="K345" s="13">
        <f t="shared" si="54"/>
        <v>0</v>
      </c>
      <c r="L345" s="30">
        <f t="shared" si="54"/>
        <v>0</v>
      </c>
      <c r="M345" s="13">
        <f t="shared" si="54"/>
        <v>4151000</v>
      </c>
    </row>
    <row r="346" spans="1:13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</row>
    <row r="347" spans="1:13" s="57" customFormat="1" x14ac:dyDescent="0.25">
      <c r="A347" s="7">
        <v>6115</v>
      </c>
      <c r="B347" s="68" t="s">
        <v>704</v>
      </c>
      <c r="C347" s="68"/>
      <c r="D347" s="68"/>
      <c r="E347" s="68"/>
      <c r="F347" s="68"/>
      <c r="G347" s="68"/>
      <c r="H347" s="68"/>
      <c r="I347" s="69"/>
      <c r="J347" s="69"/>
      <c r="K347" s="69"/>
      <c r="L347" s="69"/>
      <c r="M347" s="70"/>
    </row>
    <row r="348" spans="1:13" s="57" customFormat="1" x14ac:dyDescent="0.25">
      <c r="B348" s="8" t="s">
        <v>705</v>
      </c>
      <c r="C348" s="73" t="s">
        <v>706</v>
      </c>
      <c r="D348" s="73"/>
      <c r="E348" s="73"/>
      <c r="F348" s="73"/>
      <c r="G348" s="10"/>
      <c r="H348" s="11"/>
      <c r="I348" s="18"/>
      <c r="J348" s="18"/>
      <c r="K348" s="18"/>
      <c r="L348" s="27">
        <v>329000</v>
      </c>
      <c r="M348" s="12">
        <f>SUM(G348:L348)</f>
        <v>329000</v>
      </c>
    </row>
    <row r="349" spans="1:13" s="57" customFormat="1" ht="15.95" customHeight="1" x14ac:dyDescent="0.25">
      <c r="A349" s="76" t="s">
        <v>707</v>
      </c>
      <c r="B349" s="69"/>
      <c r="C349" s="69"/>
      <c r="D349" s="69"/>
      <c r="E349" s="69"/>
      <c r="F349" s="69"/>
      <c r="G349" s="13">
        <f>SUM(G348)</f>
        <v>0</v>
      </c>
      <c r="H349" s="13">
        <f t="shared" ref="H349:M349" si="55">SUM(H348)</f>
        <v>0</v>
      </c>
      <c r="I349" s="13">
        <f t="shared" si="55"/>
        <v>0</v>
      </c>
      <c r="J349" s="13">
        <f t="shared" si="55"/>
        <v>0</v>
      </c>
      <c r="K349" s="13">
        <f t="shared" si="55"/>
        <v>0</v>
      </c>
      <c r="L349" s="30">
        <f t="shared" si="55"/>
        <v>329000</v>
      </c>
      <c r="M349" s="13">
        <f t="shared" si="55"/>
        <v>329000</v>
      </c>
    </row>
    <row r="350" spans="1:13" s="57" customFormat="1" x14ac:dyDescent="0.25">
      <c r="L350" s="29"/>
    </row>
    <row r="351" spans="1:13" x14ac:dyDescent="0.25">
      <c r="A351" s="7" t="s">
        <v>499</v>
      </c>
      <c r="B351" s="68" t="s">
        <v>500</v>
      </c>
      <c r="C351" s="68"/>
      <c r="D351" s="68"/>
      <c r="E351" s="68"/>
      <c r="F351" s="68"/>
      <c r="G351" s="68"/>
      <c r="H351" s="68"/>
      <c r="I351" s="69"/>
      <c r="J351" s="69"/>
      <c r="K351" s="69"/>
      <c r="L351" s="69"/>
      <c r="M351" s="70"/>
    </row>
    <row r="352" spans="1:13" x14ac:dyDescent="0.25">
      <c r="B352" s="8" t="s">
        <v>501</v>
      </c>
      <c r="C352" s="73" t="s">
        <v>502</v>
      </c>
      <c r="D352" s="73"/>
      <c r="E352" s="73"/>
      <c r="F352" s="73"/>
      <c r="G352" s="10">
        <v>6238000</v>
      </c>
      <c r="H352" s="11">
        <v>170000</v>
      </c>
      <c r="I352" s="18">
        <v>-285000</v>
      </c>
      <c r="J352" s="18"/>
      <c r="K352" s="18"/>
      <c r="L352" s="27"/>
      <c r="M352" s="12">
        <v>6123000</v>
      </c>
    </row>
    <row r="353" spans="1:13" ht="15.95" customHeight="1" x14ac:dyDescent="0.25">
      <c r="A353" s="76" t="s">
        <v>503</v>
      </c>
      <c r="B353" s="69"/>
      <c r="C353" s="69"/>
      <c r="D353" s="69"/>
      <c r="E353" s="69"/>
      <c r="F353" s="69"/>
      <c r="G353" s="13">
        <f>SUM(G352)</f>
        <v>6238000</v>
      </c>
      <c r="H353" s="13">
        <f t="shared" ref="H353:M353" si="56">SUM(H352)</f>
        <v>170000</v>
      </c>
      <c r="I353" s="13">
        <f t="shared" si="56"/>
        <v>-285000</v>
      </c>
      <c r="J353" s="13">
        <f t="shared" si="56"/>
        <v>0</v>
      </c>
      <c r="K353" s="13">
        <f t="shared" si="56"/>
        <v>0</v>
      </c>
      <c r="L353" s="30">
        <f t="shared" si="56"/>
        <v>0</v>
      </c>
      <c r="M353" s="13">
        <f t="shared" si="56"/>
        <v>6123000</v>
      </c>
    </row>
    <row r="354" spans="1:13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</row>
    <row r="355" spans="1:13" x14ac:dyDescent="0.25">
      <c r="A355" s="7" t="s">
        <v>504</v>
      </c>
      <c r="B355" s="68" t="s">
        <v>505</v>
      </c>
      <c r="C355" s="68"/>
      <c r="D355" s="68"/>
      <c r="E355" s="68"/>
      <c r="F355" s="68"/>
      <c r="G355" s="68"/>
      <c r="H355" s="68"/>
      <c r="I355" s="69"/>
      <c r="J355" s="69"/>
      <c r="K355" s="69"/>
      <c r="L355" s="69"/>
      <c r="M355" s="70"/>
    </row>
    <row r="356" spans="1:13" x14ac:dyDescent="0.25">
      <c r="B356" s="9" t="s">
        <v>506</v>
      </c>
      <c r="C356" s="67" t="s">
        <v>507</v>
      </c>
      <c r="D356" s="67"/>
      <c r="E356" s="67"/>
      <c r="F356" s="67"/>
      <c r="G356" s="10">
        <v>24356000</v>
      </c>
      <c r="H356" s="11">
        <v>380000</v>
      </c>
      <c r="I356" s="18"/>
      <c r="J356" s="18"/>
      <c r="K356" s="18"/>
      <c r="L356" s="27">
        <v>-200000</v>
      </c>
      <c r="M356" s="12">
        <v>24736000</v>
      </c>
    </row>
    <row r="357" spans="1:13" x14ac:dyDescent="0.25">
      <c r="B357" s="9" t="s">
        <v>508</v>
      </c>
      <c r="C357" s="67" t="s">
        <v>509</v>
      </c>
      <c r="D357" s="67"/>
      <c r="E357" s="67"/>
      <c r="F357" s="67"/>
      <c r="G357" s="10">
        <v>8281000</v>
      </c>
      <c r="H357" s="11">
        <v>123000</v>
      </c>
      <c r="I357" s="18"/>
      <c r="J357" s="18"/>
      <c r="K357" s="18"/>
      <c r="L357" s="27"/>
      <c r="M357" s="12">
        <v>8404000</v>
      </c>
    </row>
    <row r="358" spans="1:13" x14ac:dyDescent="0.25">
      <c r="B358" s="9" t="s">
        <v>510</v>
      </c>
      <c r="C358" s="67" t="s">
        <v>511</v>
      </c>
      <c r="D358" s="67"/>
      <c r="E358" s="67"/>
      <c r="F358" s="67"/>
      <c r="G358" s="10">
        <v>425000</v>
      </c>
      <c r="H358" s="11">
        <v>0</v>
      </c>
      <c r="I358" s="18"/>
      <c r="J358" s="18"/>
      <c r="K358" s="18"/>
      <c r="L358" s="27"/>
      <c r="M358" s="12">
        <v>425000</v>
      </c>
    </row>
    <row r="359" spans="1:13" x14ac:dyDescent="0.25">
      <c r="B359" s="9" t="s">
        <v>512</v>
      </c>
      <c r="C359" s="67" t="s">
        <v>513</v>
      </c>
      <c r="D359" s="67"/>
      <c r="E359" s="67"/>
      <c r="F359" s="67"/>
      <c r="G359" s="10">
        <v>123000</v>
      </c>
      <c r="H359" s="11">
        <v>0</v>
      </c>
      <c r="I359" s="18"/>
      <c r="J359" s="18"/>
      <c r="K359" s="18"/>
      <c r="L359" s="27">
        <v>10000</v>
      </c>
      <c r="M359" s="12">
        <v>133000</v>
      </c>
    </row>
    <row r="360" spans="1:13" x14ac:dyDescent="0.25">
      <c r="B360" s="9" t="s">
        <v>514</v>
      </c>
      <c r="C360" s="67" t="s">
        <v>515</v>
      </c>
      <c r="D360" s="67"/>
      <c r="E360" s="67"/>
      <c r="F360" s="67"/>
      <c r="G360" s="10">
        <v>446000</v>
      </c>
      <c r="H360" s="11">
        <v>0</v>
      </c>
      <c r="I360" s="18"/>
      <c r="J360" s="18"/>
      <c r="K360" s="18"/>
      <c r="L360" s="27">
        <v>200000</v>
      </c>
      <c r="M360" s="12">
        <v>446000</v>
      </c>
    </row>
    <row r="361" spans="1:13" x14ac:dyDescent="0.25">
      <c r="B361" s="8" t="s">
        <v>516</v>
      </c>
      <c r="C361" s="73" t="s">
        <v>517</v>
      </c>
      <c r="D361" s="73"/>
      <c r="E361" s="73"/>
      <c r="F361" s="73"/>
      <c r="G361" s="10">
        <v>1456000</v>
      </c>
      <c r="H361" s="11">
        <v>62000</v>
      </c>
      <c r="I361" s="18"/>
      <c r="J361" s="18"/>
      <c r="K361" s="18"/>
      <c r="L361" s="27"/>
      <c r="M361" s="12">
        <v>1518000</v>
      </c>
    </row>
    <row r="362" spans="1:13" ht="15.95" customHeight="1" x14ac:dyDescent="0.25">
      <c r="A362" s="76" t="s">
        <v>518</v>
      </c>
      <c r="B362" s="69"/>
      <c r="C362" s="69"/>
      <c r="D362" s="69"/>
      <c r="E362" s="69"/>
      <c r="F362" s="69"/>
      <c r="G362" s="13">
        <f>SUM(G356:G361)</f>
        <v>35087000</v>
      </c>
      <c r="H362" s="13">
        <f t="shared" ref="H362:M362" si="57">SUM(H356:H361)</f>
        <v>565000</v>
      </c>
      <c r="I362" s="13">
        <f t="shared" si="57"/>
        <v>0</v>
      </c>
      <c r="J362" s="13">
        <f t="shared" si="57"/>
        <v>0</v>
      </c>
      <c r="K362" s="13">
        <f t="shared" si="57"/>
        <v>0</v>
      </c>
      <c r="L362" s="30">
        <f t="shared" si="57"/>
        <v>10000</v>
      </c>
      <c r="M362" s="13">
        <f t="shared" si="57"/>
        <v>35662000</v>
      </c>
    </row>
    <row r="363" spans="1:13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</row>
    <row r="364" spans="1:13" x14ac:dyDescent="0.25">
      <c r="A364" s="7" t="s">
        <v>519</v>
      </c>
      <c r="B364" s="68" t="s">
        <v>520</v>
      </c>
      <c r="C364" s="68"/>
      <c r="D364" s="68"/>
      <c r="E364" s="68"/>
      <c r="F364" s="68"/>
      <c r="G364" s="68"/>
      <c r="H364" s="68"/>
      <c r="I364" s="69"/>
      <c r="J364" s="69"/>
      <c r="K364" s="69"/>
      <c r="L364" s="69"/>
      <c r="M364" s="70"/>
    </row>
    <row r="365" spans="1:13" x14ac:dyDescent="0.25">
      <c r="B365" s="9" t="s">
        <v>521</v>
      </c>
      <c r="C365" s="67" t="s">
        <v>522</v>
      </c>
      <c r="D365" s="67"/>
      <c r="E365" s="67"/>
      <c r="F365" s="67"/>
      <c r="G365" s="10">
        <v>190000</v>
      </c>
      <c r="H365" s="11">
        <v>0</v>
      </c>
      <c r="I365" s="18"/>
      <c r="J365" s="18"/>
      <c r="K365" s="18"/>
      <c r="L365" s="27"/>
      <c r="M365" s="12">
        <v>190000</v>
      </c>
    </row>
    <row r="366" spans="1:13" x14ac:dyDescent="0.25">
      <c r="B366" s="8" t="s">
        <v>523</v>
      </c>
      <c r="C366" s="73" t="s">
        <v>524</v>
      </c>
      <c r="D366" s="73"/>
      <c r="E366" s="73"/>
      <c r="F366" s="73"/>
      <c r="G366" s="10">
        <v>0</v>
      </c>
      <c r="H366" s="11">
        <v>2000000</v>
      </c>
      <c r="I366" s="18">
        <v>2210000</v>
      </c>
      <c r="J366" s="18"/>
      <c r="K366" s="18">
        <v>400000</v>
      </c>
      <c r="L366" s="27"/>
      <c r="M366" s="12">
        <v>4610000</v>
      </c>
    </row>
    <row r="367" spans="1:13" ht="15.95" customHeight="1" x14ac:dyDescent="0.25">
      <c r="A367" s="76" t="s">
        <v>525</v>
      </c>
      <c r="B367" s="69"/>
      <c r="C367" s="69"/>
      <c r="D367" s="69"/>
      <c r="E367" s="69"/>
      <c r="F367" s="69"/>
      <c r="G367" s="13">
        <f>SUM(G365:G366)</f>
        <v>190000</v>
      </c>
      <c r="H367" s="13">
        <f t="shared" ref="H367:M367" si="58">SUM(H365:H366)</f>
        <v>2000000</v>
      </c>
      <c r="I367" s="13">
        <f t="shared" si="58"/>
        <v>2210000</v>
      </c>
      <c r="J367" s="13">
        <f t="shared" si="58"/>
        <v>0</v>
      </c>
      <c r="K367" s="13">
        <f t="shared" si="58"/>
        <v>400000</v>
      </c>
      <c r="L367" s="30">
        <f t="shared" si="58"/>
        <v>0</v>
      </c>
      <c r="M367" s="13">
        <f t="shared" si="58"/>
        <v>4800000</v>
      </c>
    </row>
    <row r="368" spans="1:13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</row>
    <row r="369" spans="1:13" x14ac:dyDescent="0.25">
      <c r="A369" s="7" t="s">
        <v>526</v>
      </c>
      <c r="B369" s="68" t="s">
        <v>527</v>
      </c>
      <c r="C369" s="68"/>
      <c r="D369" s="68"/>
      <c r="E369" s="68"/>
      <c r="F369" s="68"/>
      <c r="G369" s="68"/>
      <c r="H369" s="68"/>
      <c r="I369" s="69"/>
      <c r="J369" s="69"/>
      <c r="K369" s="69"/>
      <c r="L369" s="69"/>
      <c r="M369" s="70"/>
    </row>
    <row r="370" spans="1:13" x14ac:dyDescent="0.25">
      <c r="B370" s="9" t="s">
        <v>528</v>
      </c>
      <c r="C370" s="67" t="s">
        <v>529</v>
      </c>
      <c r="D370" s="67"/>
      <c r="E370" s="67"/>
      <c r="F370" s="67"/>
      <c r="G370" s="10">
        <v>775000</v>
      </c>
      <c r="H370" s="11">
        <v>0</v>
      </c>
      <c r="I370" s="18">
        <v>-30000</v>
      </c>
      <c r="J370" s="18"/>
      <c r="K370" s="18"/>
      <c r="L370" s="27"/>
      <c r="M370" s="12">
        <v>745000</v>
      </c>
    </row>
    <row r="371" spans="1:13" x14ac:dyDescent="0.25">
      <c r="B371" s="8" t="s">
        <v>530</v>
      </c>
      <c r="C371" s="73" t="s">
        <v>531</v>
      </c>
      <c r="D371" s="73"/>
      <c r="E371" s="73"/>
      <c r="F371" s="73"/>
      <c r="G371" s="10">
        <v>0</v>
      </c>
      <c r="H371" s="11">
        <v>50000</v>
      </c>
      <c r="I371" s="18"/>
      <c r="J371" s="18"/>
      <c r="K371" s="18"/>
      <c r="L371" s="27"/>
      <c r="M371" s="12">
        <v>50000</v>
      </c>
    </row>
    <row r="372" spans="1:13" ht="15.95" customHeight="1" x14ac:dyDescent="0.25">
      <c r="A372" s="76" t="s">
        <v>532</v>
      </c>
      <c r="B372" s="69"/>
      <c r="C372" s="69"/>
      <c r="D372" s="69"/>
      <c r="E372" s="69"/>
      <c r="F372" s="69"/>
      <c r="G372" s="13">
        <f>SUM(G370:G371)</f>
        <v>775000</v>
      </c>
      <c r="H372" s="13">
        <f t="shared" ref="H372:M372" si="59">SUM(H370:H371)</f>
        <v>50000</v>
      </c>
      <c r="I372" s="13">
        <f t="shared" si="59"/>
        <v>-30000</v>
      </c>
      <c r="J372" s="13">
        <f t="shared" si="59"/>
        <v>0</v>
      </c>
      <c r="K372" s="13">
        <f t="shared" si="59"/>
        <v>0</v>
      </c>
      <c r="L372" s="30">
        <f t="shared" si="59"/>
        <v>0</v>
      </c>
      <c r="M372" s="13">
        <f t="shared" si="59"/>
        <v>795000</v>
      </c>
    </row>
    <row r="373" spans="1:13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</row>
    <row r="374" spans="1:13" x14ac:dyDescent="0.25">
      <c r="A374" s="7" t="s">
        <v>533</v>
      </c>
      <c r="B374" s="68" t="s">
        <v>534</v>
      </c>
      <c r="C374" s="68"/>
      <c r="D374" s="68"/>
      <c r="E374" s="68"/>
      <c r="F374" s="68"/>
      <c r="G374" s="68"/>
      <c r="H374" s="68"/>
      <c r="I374" s="69"/>
      <c r="J374" s="69"/>
      <c r="K374" s="69"/>
      <c r="L374" s="69"/>
      <c r="M374" s="70"/>
    </row>
    <row r="375" spans="1:13" x14ac:dyDescent="0.25">
      <c r="B375" s="9" t="s">
        <v>535</v>
      </c>
      <c r="C375" s="67" t="s">
        <v>536</v>
      </c>
      <c r="D375" s="67"/>
      <c r="E375" s="67"/>
      <c r="F375" s="67"/>
      <c r="G375" s="10">
        <v>15000</v>
      </c>
      <c r="H375" s="11">
        <v>0</v>
      </c>
      <c r="I375" s="18"/>
      <c r="J375" s="18"/>
      <c r="K375" s="18"/>
      <c r="L375" s="27"/>
      <c r="M375" s="12">
        <v>15000</v>
      </c>
    </row>
    <row r="376" spans="1:13" x14ac:dyDescent="0.25">
      <c r="B376" s="9" t="s">
        <v>537</v>
      </c>
      <c r="C376" s="67" t="s">
        <v>538</v>
      </c>
      <c r="D376" s="67"/>
      <c r="E376" s="67"/>
      <c r="F376" s="67"/>
      <c r="G376" s="10">
        <v>15000</v>
      </c>
      <c r="H376" s="11">
        <v>0</v>
      </c>
      <c r="I376" s="18"/>
      <c r="J376" s="18"/>
      <c r="K376" s="18"/>
      <c r="L376" s="27"/>
      <c r="M376" s="12">
        <v>15000</v>
      </c>
    </row>
    <row r="377" spans="1:13" x14ac:dyDescent="0.25">
      <c r="B377" s="8" t="s">
        <v>539</v>
      </c>
      <c r="C377" s="73" t="s">
        <v>540</v>
      </c>
      <c r="D377" s="73"/>
      <c r="E377" s="73"/>
      <c r="F377" s="73"/>
      <c r="G377" s="10">
        <v>150000</v>
      </c>
      <c r="H377" s="11">
        <v>0</v>
      </c>
      <c r="I377" s="18"/>
      <c r="J377" s="18"/>
      <c r="K377" s="18"/>
      <c r="L377" s="27">
        <v>-30000</v>
      </c>
      <c r="M377" s="12">
        <v>120000</v>
      </c>
    </row>
    <row r="378" spans="1:13" ht="15.95" customHeight="1" x14ac:dyDescent="0.25">
      <c r="A378" s="76" t="s">
        <v>541</v>
      </c>
      <c r="B378" s="69"/>
      <c r="C378" s="69"/>
      <c r="D378" s="69"/>
      <c r="E378" s="69"/>
      <c r="F378" s="69"/>
      <c r="G378" s="13">
        <f>SUM(G375:G377)</f>
        <v>180000</v>
      </c>
      <c r="H378" s="13">
        <f t="shared" ref="H378:M378" si="60">SUM(H375:H377)</f>
        <v>0</v>
      </c>
      <c r="I378" s="13">
        <f t="shared" si="60"/>
        <v>0</v>
      </c>
      <c r="J378" s="13">
        <f t="shared" si="60"/>
        <v>0</v>
      </c>
      <c r="K378" s="13">
        <f t="shared" si="60"/>
        <v>0</v>
      </c>
      <c r="L378" s="30">
        <f t="shared" si="60"/>
        <v>-30000</v>
      </c>
      <c r="M378" s="13">
        <f t="shared" si="60"/>
        <v>150000</v>
      </c>
    </row>
    <row r="379" spans="1:13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</row>
    <row r="380" spans="1:13" x14ac:dyDescent="0.25">
      <c r="A380" s="7" t="s">
        <v>542</v>
      </c>
      <c r="B380" s="68" t="s">
        <v>543</v>
      </c>
      <c r="C380" s="68"/>
      <c r="D380" s="68"/>
      <c r="E380" s="68"/>
      <c r="F380" s="68"/>
      <c r="G380" s="68"/>
      <c r="H380" s="68"/>
      <c r="I380" s="69"/>
      <c r="J380" s="69"/>
      <c r="K380" s="69"/>
      <c r="L380" s="69"/>
      <c r="M380" s="70"/>
    </row>
    <row r="381" spans="1:13" x14ac:dyDescent="0.25">
      <c r="B381" s="9" t="s">
        <v>544</v>
      </c>
      <c r="C381" s="67" t="s">
        <v>545</v>
      </c>
      <c r="D381" s="67"/>
      <c r="E381" s="67"/>
      <c r="F381" s="67"/>
      <c r="G381" s="10">
        <v>258000</v>
      </c>
      <c r="H381" s="11">
        <v>0</v>
      </c>
      <c r="I381" s="18">
        <v>-51500</v>
      </c>
      <c r="J381" s="18"/>
      <c r="K381" s="18"/>
      <c r="L381" s="27"/>
      <c r="M381" s="12">
        <v>206500</v>
      </c>
    </row>
    <row r="382" spans="1:13" x14ac:dyDescent="0.25">
      <c r="B382" s="8" t="s">
        <v>546</v>
      </c>
      <c r="C382" s="73" t="s">
        <v>547</v>
      </c>
      <c r="D382" s="73"/>
      <c r="E382" s="73"/>
      <c r="F382" s="73"/>
      <c r="G382" s="10">
        <v>341000</v>
      </c>
      <c r="H382" s="11">
        <v>0</v>
      </c>
      <c r="I382" s="18">
        <v>-51000</v>
      </c>
      <c r="J382" s="18"/>
      <c r="K382" s="18"/>
      <c r="L382" s="27"/>
      <c r="M382" s="12">
        <v>290000</v>
      </c>
    </row>
    <row r="383" spans="1:13" ht="15.95" customHeight="1" x14ac:dyDescent="0.25">
      <c r="A383" s="76" t="s">
        <v>548</v>
      </c>
      <c r="B383" s="69"/>
      <c r="C383" s="69"/>
      <c r="D383" s="69"/>
      <c r="E383" s="69"/>
      <c r="F383" s="69"/>
      <c r="G383" s="13">
        <f>SUM(G381:G382)</f>
        <v>599000</v>
      </c>
      <c r="H383" s="13">
        <f t="shared" ref="H383:M383" si="61">SUM(H381:H382)</f>
        <v>0</v>
      </c>
      <c r="I383" s="13">
        <f t="shared" si="61"/>
        <v>-102500</v>
      </c>
      <c r="J383" s="13">
        <f t="shared" si="61"/>
        <v>0</v>
      </c>
      <c r="K383" s="13">
        <f t="shared" si="61"/>
        <v>0</v>
      </c>
      <c r="L383" s="30">
        <f t="shared" si="61"/>
        <v>0</v>
      </c>
      <c r="M383" s="13">
        <f t="shared" si="61"/>
        <v>496500</v>
      </c>
    </row>
    <row r="384" spans="1:13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</row>
    <row r="385" spans="1:13" x14ac:dyDescent="0.25">
      <c r="A385" s="7" t="s">
        <v>549</v>
      </c>
      <c r="B385" s="68" t="s">
        <v>550</v>
      </c>
      <c r="C385" s="68"/>
      <c r="D385" s="68"/>
      <c r="E385" s="68"/>
      <c r="F385" s="68"/>
      <c r="G385" s="68"/>
      <c r="H385" s="68"/>
      <c r="I385" s="69"/>
      <c r="J385" s="69"/>
      <c r="K385" s="69"/>
      <c r="L385" s="69"/>
      <c r="M385" s="70"/>
    </row>
    <row r="386" spans="1:13" x14ac:dyDescent="0.25">
      <c r="B386" s="8" t="s">
        <v>551</v>
      </c>
      <c r="C386" s="73" t="s">
        <v>552</v>
      </c>
      <c r="D386" s="73"/>
      <c r="E386" s="73"/>
      <c r="F386" s="73"/>
      <c r="G386" s="10">
        <v>95000</v>
      </c>
      <c r="H386" s="11">
        <v>0</v>
      </c>
      <c r="I386" s="18"/>
      <c r="J386" s="18"/>
      <c r="K386" s="18"/>
      <c r="L386" s="27"/>
      <c r="M386" s="12">
        <v>95000</v>
      </c>
    </row>
    <row r="387" spans="1:13" ht="15.95" customHeight="1" x14ac:dyDescent="0.25">
      <c r="A387" s="76" t="s">
        <v>553</v>
      </c>
      <c r="B387" s="69"/>
      <c r="C387" s="69"/>
      <c r="D387" s="69"/>
      <c r="E387" s="69"/>
      <c r="F387" s="69"/>
      <c r="G387" s="13">
        <f>SUM(G386)</f>
        <v>95000</v>
      </c>
      <c r="H387" s="13">
        <f t="shared" ref="H387:M387" si="62">SUM(H386)</f>
        <v>0</v>
      </c>
      <c r="I387" s="13">
        <f t="shared" si="62"/>
        <v>0</v>
      </c>
      <c r="J387" s="13">
        <f t="shared" si="62"/>
        <v>0</v>
      </c>
      <c r="K387" s="13">
        <f t="shared" si="62"/>
        <v>0</v>
      </c>
      <c r="L387" s="30">
        <f t="shared" si="62"/>
        <v>0</v>
      </c>
      <c r="M387" s="13">
        <f t="shared" si="62"/>
        <v>95000</v>
      </c>
    </row>
    <row r="388" spans="1:13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</row>
    <row r="389" spans="1:13" x14ac:dyDescent="0.25">
      <c r="A389" s="7" t="s">
        <v>554</v>
      </c>
      <c r="B389" s="68" t="s">
        <v>555</v>
      </c>
      <c r="C389" s="68"/>
      <c r="D389" s="68"/>
      <c r="E389" s="68"/>
      <c r="F389" s="68"/>
      <c r="G389" s="68"/>
      <c r="H389" s="68"/>
      <c r="I389" s="69"/>
      <c r="J389" s="69"/>
      <c r="K389" s="69"/>
      <c r="L389" s="69"/>
      <c r="M389" s="70"/>
    </row>
    <row r="390" spans="1:13" x14ac:dyDescent="0.25">
      <c r="B390" s="8" t="s">
        <v>556</v>
      </c>
      <c r="C390" s="73" t="s">
        <v>557</v>
      </c>
      <c r="D390" s="73"/>
      <c r="E390" s="73"/>
      <c r="F390" s="73"/>
      <c r="G390" s="10">
        <v>0</v>
      </c>
      <c r="H390" s="11">
        <v>0</v>
      </c>
      <c r="I390" s="18">
        <v>415000</v>
      </c>
      <c r="J390" s="18"/>
      <c r="K390" s="18"/>
      <c r="L390" s="27"/>
      <c r="M390" s="12">
        <v>415000</v>
      </c>
    </row>
    <row r="391" spans="1:13" ht="15.95" customHeight="1" x14ac:dyDescent="0.25">
      <c r="A391" s="76" t="s">
        <v>558</v>
      </c>
      <c r="B391" s="69"/>
      <c r="C391" s="69"/>
      <c r="D391" s="69"/>
      <c r="E391" s="69"/>
      <c r="F391" s="69"/>
      <c r="G391" s="13">
        <f>SUM(G390)</f>
        <v>0</v>
      </c>
      <c r="H391" s="13">
        <f t="shared" ref="H391:M391" si="63">SUM(H390)</f>
        <v>0</v>
      </c>
      <c r="I391" s="13">
        <f t="shared" si="63"/>
        <v>415000</v>
      </c>
      <c r="J391" s="13">
        <f t="shared" si="63"/>
        <v>0</v>
      </c>
      <c r="K391" s="13">
        <f t="shared" si="63"/>
        <v>0</v>
      </c>
      <c r="L391" s="30">
        <f t="shared" si="63"/>
        <v>0</v>
      </c>
      <c r="M391" s="13">
        <f t="shared" si="63"/>
        <v>415000</v>
      </c>
    </row>
    <row r="392" spans="1:13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</row>
    <row r="393" spans="1:13" x14ac:dyDescent="0.25">
      <c r="A393" s="7" t="s">
        <v>559</v>
      </c>
      <c r="B393" s="68" t="s">
        <v>560</v>
      </c>
      <c r="C393" s="68"/>
      <c r="D393" s="68"/>
      <c r="E393" s="68"/>
      <c r="F393" s="68"/>
      <c r="G393" s="68"/>
      <c r="H393" s="68"/>
      <c r="I393" s="69"/>
      <c r="J393" s="69"/>
      <c r="K393" s="69"/>
      <c r="L393" s="69"/>
      <c r="M393" s="70"/>
    </row>
    <row r="394" spans="1:13" x14ac:dyDescent="0.25">
      <c r="B394" s="9" t="s">
        <v>561</v>
      </c>
      <c r="C394" s="67" t="s">
        <v>562</v>
      </c>
      <c r="D394" s="67"/>
      <c r="E394" s="67"/>
      <c r="F394" s="67"/>
      <c r="G394" s="10">
        <v>790000</v>
      </c>
      <c r="H394" s="11">
        <v>0</v>
      </c>
      <c r="I394" s="18"/>
      <c r="J394" s="18"/>
      <c r="K394" s="18"/>
      <c r="L394" s="27"/>
      <c r="M394" s="12">
        <v>790000</v>
      </c>
    </row>
    <row r="395" spans="1:13" x14ac:dyDescent="0.25">
      <c r="B395" s="8" t="s">
        <v>563</v>
      </c>
      <c r="C395" s="73" t="s">
        <v>564</v>
      </c>
      <c r="D395" s="73"/>
      <c r="E395" s="73"/>
      <c r="F395" s="73"/>
      <c r="G395" s="10">
        <v>3000</v>
      </c>
      <c r="H395" s="11">
        <v>0</v>
      </c>
      <c r="I395" s="18"/>
      <c r="J395" s="18"/>
      <c r="K395" s="18"/>
      <c r="L395" s="27"/>
      <c r="M395" s="12">
        <v>3000</v>
      </c>
    </row>
    <row r="396" spans="1:13" ht="15.95" customHeight="1" x14ac:dyDescent="0.25">
      <c r="A396" s="76" t="s">
        <v>565</v>
      </c>
      <c r="B396" s="69"/>
      <c r="C396" s="69"/>
      <c r="D396" s="69"/>
      <c r="E396" s="69"/>
      <c r="F396" s="69"/>
      <c r="G396" s="13">
        <f>SUM(G394:G395)</f>
        <v>793000</v>
      </c>
      <c r="H396" s="13">
        <f t="shared" ref="H396:M396" si="64">SUM(H394:H395)</f>
        <v>0</v>
      </c>
      <c r="I396" s="13">
        <f t="shared" si="64"/>
        <v>0</v>
      </c>
      <c r="J396" s="13">
        <f t="shared" si="64"/>
        <v>0</v>
      </c>
      <c r="K396" s="13">
        <f t="shared" si="64"/>
        <v>0</v>
      </c>
      <c r="L396" s="30">
        <f t="shared" si="64"/>
        <v>0</v>
      </c>
      <c r="M396" s="13">
        <f t="shared" si="64"/>
        <v>793000</v>
      </c>
    </row>
    <row r="397" spans="1:13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</row>
    <row r="398" spans="1:13" x14ac:dyDescent="0.25">
      <c r="A398" s="7" t="s">
        <v>566</v>
      </c>
      <c r="B398" s="68" t="s">
        <v>567</v>
      </c>
      <c r="C398" s="68"/>
      <c r="D398" s="68"/>
      <c r="E398" s="68"/>
      <c r="F398" s="68"/>
      <c r="G398" s="68"/>
      <c r="H398" s="68"/>
      <c r="I398" s="69"/>
      <c r="J398" s="69"/>
      <c r="K398" s="69"/>
      <c r="L398" s="69"/>
      <c r="M398" s="70"/>
    </row>
    <row r="399" spans="1:13" x14ac:dyDescent="0.25">
      <c r="B399" s="8" t="s">
        <v>568</v>
      </c>
      <c r="C399" s="73" t="s">
        <v>569</v>
      </c>
      <c r="D399" s="73"/>
      <c r="E399" s="73"/>
      <c r="F399" s="73"/>
      <c r="G399" s="10">
        <v>735000</v>
      </c>
      <c r="H399" s="11">
        <v>0</v>
      </c>
      <c r="I399" s="18"/>
      <c r="J399" s="18"/>
      <c r="K399" s="18"/>
      <c r="L399" s="27"/>
      <c r="M399" s="12">
        <v>735000</v>
      </c>
    </row>
    <row r="400" spans="1:13" ht="15.95" customHeight="1" x14ac:dyDescent="0.25">
      <c r="A400" s="76" t="s">
        <v>570</v>
      </c>
      <c r="B400" s="69"/>
      <c r="C400" s="69"/>
      <c r="D400" s="69"/>
      <c r="E400" s="69"/>
      <c r="F400" s="69"/>
      <c r="G400" s="13">
        <f>SUM(G399)</f>
        <v>735000</v>
      </c>
      <c r="H400" s="13">
        <f t="shared" ref="H400:M400" si="65">SUM(H399)</f>
        <v>0</v>
      </c>
      <c r="I400" s="13">
        <f t="shared" si="65"/>
        <v>0</v>
      </c>
      <c r="J400" s="13">
        <f t="shared" si="65"/>
        <v>0</v>
      </c>
      <c r="K400" s="13">
        <f t="shared" si="65"/>
        <v>0</v>
      </c>
      <c r="L400" s="30">
        <f t="shared" si="65"/>
        <v>0</v>
      </c>
      <c r="M400" s="13">
        <f t="shared" si="65"/>
        <v>735000</v>
      </c>
    </row>
    <row r="401" spans="1:13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</row>
    <row r="402" spans="1:13" x14ac:dyDescent="0.25">
      <c r="A402" s="7" t="s">
        <v>571</v>
      </c>
      <c r="B402" s="68" t="s">
        <v>572</v>
      </c>
      <c r="C402" s="68"/>
      <c r="D402" s="68"/>
      <c r="E402" s="68"/>
      <c r="F402" s="68"/>
      <c r="G402" s="68"/>
      <c r="H402" s="68"/>
      <c r="I402" s="69"/>
      <c r="J402" s="69"/>
      <c r="K402" s="69"/>
      <c r="L402" s="69"/>
      <c r="M402" s="70"/>
    </row>
    <row r="403" spans="1:13" x14ac:dyDescent="0.25">
      <c r="B403" s="9" t="s">
        <v>573</v>
      </c>
      <c r="C403" s="67" t="s">
        <v>574</v>
      </c>
      <c r="D403" s="67"/>
      <c r="E403" s="67"/>
      <c r="F403" s="67"/>
      <c r="G403" s="10">
        <v>1350000</v>
      </c>
      <c r="H403" s="11">
        <v>174000</v>
      </c>
      <c r="I403" s="18">
        <v>867000</v>
      </c>
      <c r="J403" s="18"/>
      <c r="K403" s="18"/>
      <c r="L403" s="27">
        <v>650000</v>
      </c>
      <c r="M403" s="12">
        <v>3041000</v>
      </c>
    </row>
    <row r="404" spans="1:13" x14ac:dyDescent="0.25">
      <c r="B404" s="8" t="s">
        <v>575</v>
      </c>
      <c r="C404" s="73" t="s">
        <v>576</v>
      </c>
      <c r="D404" s="73"/>
      <c r="E404" s="73"/>
      <c r="F404" s="73"/>
      <c r="G404" s="10">
        <v>0</v>
      </c>
      <c r="H404" s="11">
        <v>3580000</v>
      </c>
      <c r="I404" s="18"/>
      <c r="J404" s="18"/>
      <c r="K404" s="18"/>
      <c r="L404" s="27"/>
      <c r="M404" s="12">
        <v>3580000</v>
      </c>
    </row>
    <row r="405" spans="1:13" ht="15.95" customHeight="1" x14ac:dyDescent="0.25">
      <c r="A405" s="76" t="s">
        <v>577</v>
      </c>
      <c r="B405" s="69"/>
      <c r="C405" s="69"/>
      <c r="D405" s="69"/>
      <c r="E405" s="69"/>
      <c r="F405" s="69"/>
      <c r="G405" s="13">
        <f>SUM(G403:G404)</f>
        <v>1350000</v>
      </c>
      <c r="H405" s="13">
        <f t="shared" ref="H405:M405" si="66">SUM(H403:H404)</f>
        <v>3754000</v>
      </c>
      <c r="I405" s="13">
        <f t="shared" si="66"/>
        <v>867000</v>
      </c>
      <c r="J405" s="13">
        <f t="shared" si="66"/>
        <v>0</v>
      </c>
      <c r="K405" s="13">
        <f t="shared" si="66"/>
        <v>0</v>
      </c>
      <c r="L405" s="30">
        <f t="shared" si="66"/>
        <v>650000</v>
      </c>
      <c r="M405" s="13">
        <f t="shared" si="66"/>
        <v>6621000</v>
      </c>
    </row>
    <row r="406" spans="1:13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</row>
    <row r="407" spans="1:13" x14ac:dyDescent="0.25">
      <c r="A407" s="7" t="s">
        <v>578</v>
      </c>
      <c r="B407" s="68" t="s">
        <v>579</v>
      </c>
      <c r="C407" s="68"/>
      <c r="D407" s="68"/>
      <c r="E407" s="68"/>
      <c r="F407" s="68"/>
      <c r="G407" s="68"/>
      <c r="H407" s="68"/>
      <c r="I407" s="69"/>
      <c r="J407" s="69"/>
      <c r="K407" s="69"/>
      <c r="L407" s="69"/>
      <c r="M407" s="70"/>
    </row>
    <row r="408" spans="1:13" x14ac:dyDescent="0.25">
      <c r="B408" s="8" t="s">
        <v>580</v>
      </c>
      <c r="C408" s="73" t="s">
        <v>581</v>
      </c>
      <c r="D408" s="73"/>
      <c r="E408" s="73"/>
      <c r="F408" s="73"/>
      <c r="G408" s="10">
        <v>0</v>
      </c>
      <c r="H408" s="11">
        <v>41000</v>
      </c>
      <c r="I408" s="18"/>
      <c r="J408" s="18"/>
      <c r="K408" s="18"/>
      <c r="L408" s="27"/>
      <c r="M408" s="12">
        <v>41000</v>
      </c>
    </row>
    <row r="409" spans="1:13" ht="15.95" customHeight="1" x14ac:dyDescent="0.25">
      <c r="A409" s="76" t="s">
        <v>582</v>
      </c>
      <c r="B409" s="69"/>
      <c r="C409" s="69"/>
      <c r="D409" s="69"/>
      <c r="E409" s="69"/>
      <c r="F409" s="69"/>
      <c r="G409" s="13">
        <f>SUM(G408)</f>
        <v>0</v>
      </c>
      <c r="H409" s="13">
        <f t="shared" ref="H409:M409" si="67">SUM(H408)</f>
        <v>41000</v>
      </c>
      <c r="I409" s="13">
        <f t="shared" si="67"/>
        <v>0</v>
      </c>
      <c r="J409" s="13">
        <f t="shared" si="67"/>
        <v>0</v>
      </c>
      <c r="K409" s="13">
        <f t="shared" si="67"/>
        <v>0</v>
      </c>
      <c r="L409" s="30">
        <f t="shared" si="67"/>
        <v>0</v>
      </c>
      <c r="M409" s="13">
        <f t="shared" si="67"/>
        <v>41000</v>
      </c>
    </row>
    <row r="410" spans="1:13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</row>
    <row r="411" spans="1:13" x14ac:dyDescent="0.25">
      <c r="A411" s="7" t="s">
        <v>708</v>
      </c>
      <c r="B411" s="68" t="s">
        <v>588</v>
      </c>
      <c r="C411" s="68"/>
      <c r="D411" s="68"/>
      <c r="E411" s="68"/>
      <c r="F411" s="68"/>
      <c r="G411" s="68"/>
      <c r="H411" s="68"/>
      <c r="I411" s="69"/>
      <c r="J411" s="69"/>
      <c r="K411" s="69"/>
      <c r="L411" s="69"/>
      <c r="M411" s="70"/>
    </row>
    <row r="412" spans="1:13" x14ac:dyDescent="0.25">
      <c r="B412" s="8" t="s">
        <v>589</v>
      </c>
      <c r="C412" s="73" t="s">
        <v>590</v>
      </c>
      <c r="D412" s="73"/>
      <c r="E412" s="73"/>
      <c r="F412" s="73"/>
      <c r="G412" s="10">
        <v>0</v>
      </c>
      <c r="H412" s="11">
        <v>0</v>
      </c>
      <c r="I412" s="18"/>
      <c r="J412" s="18"/>
      <c r="K412" s="18"/>
      <c r="L412" s="27">
        <v>1500</v>
      </c>
      <c r="M412" s="12">
        <v>1500</v>
      </c>
    </row>
    <row r="413" spans="1:13" ht="15.95" customHeight="1" x14ac:dyDescent="0.25">
      <c r="A413" s="76" t="s">
        <v>591</v>
      </c>
      <c r="B413" s="69"/>
      <c r="C413" s="69"/>
      <c r="D413" s="69"/>
      <c r="E413" s="69"/>
      <c r="F413" s="69"/>
      <c r="G413" s="13">
        <f>SUM(G412)</f>
        <v>0</v>
      </c>
      <c r="H413" s="13">
        <f t="shared" ref="H413:M413" si="68">SUM(H412)</f>
        <v>0</v>
      </c>
      <c r="I413" s="13">
        <f t="shared" si="68"/>
        <v>0</v>
      </c>
      <c r="J413" s="13">
        <f t="shared" si="68"/>
        <v>0</v>
      </c>
      <c r="K413" s="13">
        <f t="shared" si="68"/>
        <v>0</v>
      </c>
      <c r="L413" s="30">
        <f t="shared" si="68"/>
        <v>1500</v>
      </c>
      <c r="M413" s="13">
        <f t="shared" si="68"/>
        <v>1500</v>
      </c>
    </row>
    <row r="414" spans="1:13" s="47" customFormat="1" ht="15.95" customHeight="1" x14ac:dyDescent="0.25">
      <c r="A414" s="53"/>
      <c r="B414" s="54"/>
      <c r="C414" s="54"/>
      <c r="D414" s="54"/>
      <c r="E414" s="54"/>
      <c r="F414" s="54"/>
      <c r="G414" s="55"/>
      <c r="H414" s="55"/>
      <c r="I414" s="55"/>
      <c r="J414" s="55"/>
      <c r="K414" s="55"/>
      <c r="L414" s="56"/>
      <c r="M414" s="55"/>
    </row>
    <row r="415" spans="1:13" x14ac:dyDescent="0.25">
      <c r="A415" s="7" t="s">
        <v>583</v>
      </c>
      <c r="B415" s="68" t="s">
        <v>584</v>
      </c>
      <c r="C415" s="68"/>
      <c r="D415" s="68"/>
      <c r="E415" s="68"/>
      <c r="F415" s="68"/>
      <c r="G415" s="68"/>
      <c r="H415" s="68"/>
      <c r="I415" s="69"/>
      <c r="J415" s="69"/>
      <c r="K415" s="69"/>
      <c r="L415" s="69"/>
      <c r="M415" s="70"/>
    </row>
    <row r="416" spans="1:13" x14ac:dyDescent="0.25">
      <c r="B416" s="8" t="s">
        <v>585</v>
      </c>
      <c r="C416" s="77" t="s">
        <v>586</v>
      </c>
      <c r="D416" s="77"/>
      <c r="E416" s="77"/>
      <c r="F416" s="77"/>
      <c r="G416" s="42">
        <v>25136000</v>
      </c>
      <c r="H416" s="43">
        <v>-5341000</v>
      </c>
      <c r="I416" s="44">
        <v>-11959500</v>
      </c>
      <c r="J416" s="44">
        <v>-140000</v>
      </c>
      <c r="K416" s="44">
        <v>-2000000</v>
      </c>
      <c r="L416" s="45">
        <v>7094000</v>
      </c>
      <c r="M416" s="46">
        <f>SUM(G416:L416)</f>
        <v>12789500</v>
      </c>
    </row>
    <row r="417" spans="1:13" ht="15.95" customHeight="1" x14ac:dyDescent="0.25">
      <c r="A417" s="76" t="s">
        <v>587</v>
      </c>
      <c r="B417" s="69"/>
      <c r="C417" s="69"/>
      <c r="D417" s="69"/>
      <c r="E417" s="69"/>
      <c r="F417" s="69"/>
      <c r="G417" s="13">
        <f>SUM(G416)</f>
        <v>25136000</v>
      </c>
      <c r="H417" s="13">
        <f t="shared" ref="H417:M417" si="69">SUM(H416)</f>
        <v>-5341000</v>
      </c>
      <c r="I417" s="13">
        <f t="shared" si="69"/>
        <v>-11959500</v>
      </c>
      <c r="J417" s="13">
        <f t="shared" si="69"/>
        <v>-140000</v>
      </c>
      <c r="K417" s="13">
        <f t="shared" si="69"/>
        <v>-2000000</v>
      </c>
      <c r="L417" s="30">
        <f t="shared" si="69"/>
        <v>7094000</v>
      </c>
      <c r="M417" s="13">
        <f t="shared" si="69"/>
        <v>12789500</v>
      </c>
    </row>
    <row r="418" spans="1:13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</row>
    <row r="419" spans="1:13" ht="15.95" customHeight="1" x14ac:dyDescent="0.25">
      <c r="A419" s="74" t="s">
        <v>592</v>
      </c>
      <c r="B419" s="75"/>
      <c r="C419" s="75"/>
      <c r="D419" s="75"/>
      <c r="E419" s="75"/>
      <c r="F419" s="75"/>
      <c r="G419" s="15">
        <f>G413+G417+G409+G405+G400+G396+G391+G387+G383+G378+G372+G367+G362+G353+G345+G340+G334+G325+G321+G317+G313+G309+G305+G301+G297+G293+G289+G285+G281+G276+G272+G268+G260+G252+G248+G244+G239+G235+G230+G226+G221+G217+G213+G209+G204+G200+G192+G182+G178+G171+G167+G158+G152+G145+G138+G133+G129+G125+G121+G117+G349</f>
        <v>166597000</v>
      </c>
      <c r="H419" s="15">
        <f t="shared" ref="H419:M419" si="70">H413+H417+H409+H405+H400+H396+H391+H387+H383+H378+H372+H367+H362+H353+H345+H340+H334+H325+H321+H317+H313+H309+H305+H301+H297+H293+H289+H285+H281+H276+H272+H268+H260+H252+H248+H244+H239+H235+H230+H226+H221+H217+H213+H209+H204+H200+H192+H182+H178+H171+H167+H158+H152+H145+H138+H133+H129+H125+H121+H117+H349</f>
        <v>13952000</v>
      </c>
      <c r="I419" s="15">
        <f t="shared" si="70"/>
        <v>-12335000</v>
      </c>
      <c r="J419" s="15">
        <f t="shared" si="70"/>
        <v>-140000</v>
      </c>
      <c r="K419" s="15">
        <f t="shared" si="70"/>
        <v>-1600000</v>
      </c>
      <c r="L419" s="39">
        <f>L413+L417+L409+L405+L400+L396+L391+L387+L383+L378+L372+L367+L362+L353+L345+L340+L334+L325+L321+L317+L313+L309+L305+L301+L297+L293+L289+L285+L281+L276+L272+L268+L260+L252+L248+L244+L239+L235+L230+L226+L221+L217+L213+L209+L204+L200+L192+L182+L178+L171+L167+L158+L152+L145+L138+L133+L129+L125+L121+L117+L349</f>
        <v>11042500</v>
      </c>
      <c r="M419" s="15">
        <f t="shared" si="70"/>
        <v>177516500</v>
      </c>
    </row>
    <row r="420" spans="1:13" s="22" customFormat="1" ht="15.95" customHeight="1" x14ac:dyDescent="0.25">
      <c r="A420" s="23"/>
      <c r="B420" s="23"/>
      <c r="C420" s="23"/>
      <c r="D420" s="23"/>
      <c r="E420" s="23"/>
      <c r="F420" s="23"/>
      <c r="G420" s="24">
        <v>166597000</v>
      </c>
      <c r="H420" s="24">
        <v>13952000</v>
      </c>
      <c r="I420" s="24">
        <v>-12335000</v>
      </c>
      <c r="J420" s="24">
        <v>-140000</v>
      </c>
      <c r="K420" s="24">
        <v>-1600000</v>
      </c>
      <c r="L420" s="28">
        <v>11042500</v>
      </c>
      <c r="M420" s="24">
        <v>177516500</v>
      </c>
    </row>
    <row r="421" spans="1:13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</row>
    <row r="422" spans="1:13" ht="50.1" customHeight="1" x14ac:dyDescent="0.25">
      <c r="A422" s="72" t="s">
        <v>593</v>
      </c>
      <c r="B422" s="67"/>
      <c r="C422" s="67"/>
      <c r="D422" s="67"/>
      <c r="E422" s="67"/>
      <c r="F422" s="67"/>
      <c r="G422" s="4" t="s">
        <v>687</v>
      </c>
      <c r="H422" s="5" t="s">
        <v>688</v>
      </c>
      <c r="I422" s="17" t="s">
        <v>689</v>
      </c>
      <c r="J422" s="17" t="s">
        <v>690</v>
      </c>
      <c r="K422" s="17" t="s">
        <v>691</v>
      </c>
      <c r="L422" s="26" t="s">
        <v>709</v>
      </c>
      <c r="M422" s="6" t="s">
        <v>692</v>
      </c>
    </row>
    <row r="423" spans="1:13" x14ac:dyDescent="0.25">
      <c r="A423" s="7" t="s">
        <v>194</v>
      </c>
      <c r="B423" s="68" t="s">
        <v>195</v>
      </c>
      <c r="C423" s="68"/>
      <c r="D423" s="68"/>
      <c r="E423" s="68"/>
      <c r="F423" s="68"/>
      <c r="G423" s="68"/>
      <c r="H423" s="68"/>
      <c r="I423" s="69"/>
      <c r="J423" s="69"/>
      <c r="K423" s="69"/>
      <c r="L423" s="69"/>
      <c r="M423" s="70"/>
    </row>
    <row r="424" spans="1:13" x14ac:dyDescent="0.25">
      <c r="B424" s="9" t="s">
        <v>594</v>
      </c>
      <c r="C424" s="67" t="s">
        <v>595</v>
      </c>
      <c r="D424" s="67"/>
      <c r="E424" s="67"/>
      <c r="F424" s="67"/>
      <c r="G424" s="10">
        <v>0</v>
      </c>
      <c r="H424" s="11">
        <v>345000</v>
      </c>
      <c r="I424" s="18"/>
      <c r="J424" s="18"/>
      <c r="K424" s="18"/>
      <c r="L424" s="27"/>
      <c r="M424" s="12">
        <v>345000</v>
      </c>
    </row>
    <row r="425" spans="1:13" x14ac:dyDescent="0.25">
      <c r="B425" s="9" t="s">
        <v>596</v>
      </c>
      <c r="C425" s="67" t="s">
        <v>597</v>
      </c>
      <c r="D425" s="67"/>
      <c r="E425" s="67"/>
      <c r="F425" s="67"/>
      <c r="G425" s="10">
        <v>0</v>
      </c>
      <c r="H425" s="11">
        <v>387000</v>
      </c>
      <c r="I425" s="18"/>
      <c r="J425" s="18"/>
      <c r="K425" s="18"/>
      <c r="L425" s="27"/>
      <c r="M425" s="12">
        <v>387000</v>
      </c>
    </row>
    <row r="426" spans="1:13" x14ac:dyDescent="0.25">
      <c r="B426" s="8" t="s">
        <v>598</v>
      </c>
      <c r="C426" s="73" t="s">
        <v>599</v>
      </c>
      <c r="D426" s="73"/>
      <c r="E426" s="73"/>
      <c r="F426" s="73"/>
      <c r="G426" s="10">
        <v>0</v>
      </c>
      <c r="H426" s="11">
        <v>20000</v>
      </c>
      <c r="I426" s="18"/>
      <c r="J426" s="18"/>
      <c r="K426" s="18"/>
      <c r="L426" s="27"/>
      <c r="M426" s="12">
        <v>20000</v>
      </c>
    </row>
    <row r="427" spans="1:13" ht="15.95" customHeight="1" x14ac:dyDescent="0.25">
      <c r="A427" s="76" t="s">
        <v>198</v>
      </c>
      <c r="B427" s="69"/>
      <c r="C427" s="69"/>
      <c r="D427" s="69"/>
      <c r="E427" s="69"/>
      <c r="F427" s="69"/>
      <c r="G427" s="13">
        <f>SUM(G424:G426)</f>
        <v>0</v>
      </c>
      <c r="H427" s="13">
        <f t="shared" ref="H427:M427" si="71">SUM(H424:H426)</f>
        <v>752000</v>
      </c>
      <c r="I427" s="13">
        <f t="shared" si="71"/>
        <v>0</v>
      </c>
      <c r="J427" s="13">
        <f t="shared" si="71"/>
        <v>0</v>
      </c>
      <c r="K427" s="13">
        <f t="shared" si="71"/>
        <v>0</v>
      </c>
      <c r="L427" s="30">
        <f t="shared" si="71"/>
        <v>0</v>
      </c>
      <c r="M427" s="13">
        <f t="shared" si="71"/>
        <v>752000</v>
      </c>
    </row>
    <row r="428" spans="1:13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</row>
    <row r="429" spans="1:13" x14ac:dyDescent="0.25">
      <c r="A429" s="7" t="s">
        <v>199</v>
      </c>
      <c r="B429" s="68" t="s">
        <v>200</v>
      </c>
      <c r="C429" s="68"/>
      <c r="D429" s="68"/>
      <c r="E429" s="68"/>
      <c r="F429" s="68"/>
      <c r="G429" s="68"/>
      <c r="H429" s="68"/>
      <c r="I429" s="69"/>
      <c r="J429" s="69"/>
      <c r="K429" s="69"/>
      <c r="L429" s="69"/>
      <c r="M429" s="70"/>
    </row>
    <row r="430" spans="1:13" x14ac:dyDescent="0.25">
      <c r="B430" s="9" t="s">
        <v>600</v>
      </c>
      <c r="C430" s="67" t="s">
        <v>601</v>
      </c>
      <c r="D430" s="67"/>
      <c r="E430" s="67"/>
      <c r="F430" s="67"/>
      <c r="G430" s="10">
        <v>750000</v>
      </c>
      <c r="H430" s="11">
        <v>0</v>
      </c>
      <c r="I430" s="18">
        <v>-80000</v>
      </c>
      <c r="J430" s="18"/>
      <c r="K430" s="18"/>
      <c r="L430" s="27"/>
      <c r="M430" s="12">
        <v>670000</v>
      </c>
    </row>
    <row r="431" spans="1:13" x14ac:dyDescent="0.25">
      <c r="B431" s="9" t="s">
        <v>602</v>
      </c>
      <c r="C431" s="67" t="s">
        <v>603</v>
      </c>
      <c r="D431" s="67"/>
      <c r="E431" s="67"/>
      <c r="F431" s="67"/>
      <c r="G431" s="10">
        <v>0</v>
      </c>
      <c r="H431" s="11">
        <v>195500</v>
      </c>
      <c r="I431" s="18"/>
      <c r="J431" s="18"/>
      <c r="K431" s="18"/>
      <c r="L431" s="27"/>
      <c r="M431" s="12">
        <v>195500</v>
      </c>
    </row>
    <row r="432" spans="1:13" x14ac:dyDescent="0.25">
      <c r="B432" s="9" t="s">
        <v>604</v>
      </c>
      <c r="C432" s="67" t="s">
        <v>605</v>
      </c>
      <c r="D432" s="67"/>
      <c r="E432" s="67"/>
      <c r="F432" s="67"/>
      <c r="G432" s="10">
        <v>0</v>
      </c>
      <c r="H432" s="11">
        <v>560000</v>
      </c>
      <c r="I432" s="18"/>
      <c r="J432" s="18">
        <v>140000</v>
      </c>
      <c r="K432" s="18"/>
      <c r="L432" s="27"/>
      <c r="M432" s="12">
        <v>700000</v>
      </c>
    </row>
    <row r="433" spans="1:13" x14ac:dyDescent="0.25">
      <c r="B433" s="9" t="s">
        <v>606</v>
      </c>
      <c r="C433" s="67" t="s">
        <v>607</v>
      </c>
      <c r="D433" s="67"/>
      <c r="E433" s="67"/>
      <c r="F433" s="67"/>
      <c r="G433" s="10">
        <v>0</v>
      </c>
      <c r="H433" s="11">
        <v>97000</v>
      </c>
      <c r="I433" s="18"/>
      <c r="J433" s="18"/>
      <c r="K433" s="18"/>
      <c r="L433" s="27"/>
      <c r="M433" s="12">
        <v>97000</v>
      </c>
    </row>
    <row r="434" spans="1:13" x14ac:dyDescent="0.25">
      <c r="B434" s="9" t="s">
        <v>608</v>
      </c>
      <c r="C434" s="67" t="s">
        <v>609</v>
      </c>
      <c r="D434" s="67"/>
      <c r="E434" s="67"/>
      <c r="F434" s="67"/>
      <c r="G434" s="10">
        <v>0</v>
      </c>
      <c r="H434" s="11">
        <v>85500</v>
      </c>
      <c r="I434" s="18">
        <v>-10500</v>
      </c>
      <c r="J434" s="18"/>
      <c r="K434" s="18"/>
      <c r="L434" s="27">
        <v>85000</v>
      </c>
      <c r="M434" s="12">
        <v>160000</v>
      </c>
    </row>
    <row r="435" spans="1:13" x14ac:dyDescent="0.25">
      <c r="B435" s="9" t="s">
        <v>610</v>
      </c>
      <c r="C435" s="67" t="s">
        <v>611</v>
      </c>
      <c r="D435" s="67"/>
      <c r="E435" s="67"/>
      <c r="F435" s="67"/>
      <c r="G435" s="10">
        <v>0</v>
      </c>
      <c r="H435" s="11">
        <v>5400000</v>
      </c>
      <c r="I435" s="18">
        <v>90000</v>
      </c>
      <c r="J435" s="18"/>
      <c r="K435" s="18"/>
      <c r="L435" s="27">
        <v>375000</v>
      </c>
      <c r="M435" s="12">
        <v>5865000</v>
      </c>
    </row>
    <row r="436" spans="1:13" x14ac:dyDescent="0.25">
      <c r="B436" s="8" t="s">
        <v>612</v>
      </c>
      <c r="C436" s="73" t="s">
        <v>613</v>
      </c>
      <c r="D436" s="73"/>
      <c r="E436" s="73"/>
      <c r="F436" s="73"/>
      <c r="G436" s="10">
        <v>0</v>
      </c>
      <c r="H436" s="11">
        <v>2000000</v>
      </c>
      <c r="I436" s="18"/>
      <c r="J436" s="18"/>
      <c r="K436" s="18"/>
      <c r="L436" s="27"/>
      <c r="M436" s="12">
        <v>2000000</v>
      </c>
    </row>
    <row r="437" spans="1:13" ht="15.95" customHeight="1" x14ac:dyDescent="0.25">
      <c r="A437" s="76" t="s">
        <v>203</v>
      </c>
      <c r="B437" s="69"/>
      <c r="C437" s="69"/>
      <c r="D437" s="69"/>
      <c r="E437" s="69"/>
      <c r="F437" s="69"/>
      <c r="G437" s="13">
        <f>SUM(G430:G436)</f>
        <v>750000</v>
      </c>
      <c r="H437" s="13">
        <f t="shared" ref="H437:M437" si="72">SUM(H430:H436)</f>
        <v>8338000</v>
      </c>
      <c r="I437" s="13">
        <f t="shared" si="72"/>
        <v>-500</v>
      </c>
      <c r="J437" s="13">
        <f t="shared" si="72"/>
        <v>140000</v>
      </c>
      <c r="K437" s="13">
        <f t="shared" si="72"/>
        <v>0</v>
      </c>
      <c r="L437" s="30">
        <f t="shared" si="72"/>
        <v>460000</v>
      </c>
      <c r="M437" s="13">
        <f t="shared" si="72"/>
        <v>9687500</v>
      </c>
    </row>
    <row r="438" spans="1:13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</row>
    <row r="439" spans="1:13" x14ac:dyDescent="0.25">
      <c r="A439" s="7" t="s">
        <v>204</v>
      </c>
      <c r="B439" s="68" t="s">
        <v>205</v>
      </c>
      <c r="C439" s="68"/>
      <c r="D439" s="68"/>
      <c r="E439" s="68"/>
      <c r="F439" s="68"/>
      <c r="G439" s="68"/>
      <c r="H439" s="68"/>
      <c r="I439" s="69"/>
      <c r="J439" s="69"/>
      <c r="K439" s="69"/>
      <c r="L439" s="69"/>
      <c r="M439" s="70"/>
    </row>
    <row r="440" spans="1:13" x14ac:dyDescent="0.25">
      <c r="B440" s="9" t="s">
        <v>614</v>
      </c>
      <c r="C440" s="67" t="s">
        <v>615</v>
      </c>
      <c r="D440" s="67"/>
      <c r="E440" s="67"/>
      <c r="F440" s="67"/>
      <c r="G440" s="10">
        <v>0</v>
      </c>
      <c r="H440" s="11">
        <v>69000</v>
      </c>
      <c r="I440" s="18"/>
      <c r="J440" s="18"/>
      <c r="K440" s="18"/>
      <c r="L440" s="27">
        <v>-69000</v>
      </c>
      <c r="M440" s="12">
        <v>0</v>
      </c>
    </row>
    <row r="441" spans="1:13" x14ac:dyDescent="0.25">
      <c r="B441" s="8" t="s">
        <v>616</v>
      </c>
      <c r="C441" s="73" t="s">
        <v>617</v>
      </c>
      <c r="D441" s="73"/>
      <c r="E441" s="73"/>
      <c r="F441" s="73"/>
      <c r="G441" s="10">
        <v>0</v>
      </c>
      <c r="H441" s="11">
        <v>0</v>
      </c>
      <c r="I441" s="18"/>
      <c r="J441" s="18"/>
      <c r="K441" s="18"/>
      <c r="L441" s="27"/>
      <c r="M441" s="12">
        <v>0</v>
      </c>
    </row>
    <row r="442" spans="1:13" ht="15.95" customHeight="1" x14ac:dyDescent="0.25">
      <c r="A442" s="76" t="s">
        <v>208</v>
      </c>
      <c r="B442" s="69"/>
      <c r="C442" s="69"/>
      <c r="D442" s="69"/>
      <c r="E442" s="69"/>
      <c r="F442" s="69"/>
      <c r="G442" s="13">
        <f>SUM(G440:G441)</f>
        <v>0</v>
      </c>
      <c r="H442" s="13">
        <f t="shared" ref="H442:M442" si="73">SUM(H440:H441)</f>
        <v>69000</v>
      </c>
      <c r="I442" s="13">
        <f t="shared" si="73"/>
        <v>0</v>
      </c>
      <c r="J442" s="13">
        <f t="shared" si="73"/>
        <v>0</v>
      </c>
      <c r="K442" s="13">
        <f t="shared" si="73"/>
        <v>0</v>
      </c>
      <c r="L442" s="30">
        <f t="shared" si="73"/>
        <v>-69000</v>
      </c>
      <c r="M442" s="13">
        <f t="shared" si="73"/>
        <v>0</v>
      </c>
    </row>
    <row r="443" spans="1:13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</row>
    <row r="444" spans="1:13" x14ac:dyDescent="0.25">
      <c r="A444" s="7" t="s">
        <v>243</v>
      </c>
      <c r="B444" s="68" t="s">
        <v>244</v>
      </c>
      <c r="C444" s="68"/>
      <c r="D444" s="68"/>
      <c r="E444" s="68"/>
      <c r="F444" s="68"/>
      <c r="G444" s="68"/>
      <c r="H444" s="68"/>
      <c r="I444" s="69"/>
      <c r="J444" s="69"/>
      <c r="K444" s="69"/>
      <c r="L444" s="69"/>
      <c r="M444" s="70"/>
    </row>
    <row r="445" spans="1:13" x14ac:dyDescent="0.25">
      <c r="B445" s="9" t="s">
        <v>618</v>
      </c>
      <c r="C445" s="67" t="s">
        <v>619</v>
      </c>
      <c r="D445" s="67"/>
      <c r="E445" s="67"/>
      <c r="F445" s="67"/>
      <c r="G445" s="10">
        <v>0</v>
      </c>
      <c r="H445" s="11">
        <v>19500000</v>
      </c>
      <c r="I445" s="18"/>
      <c r="J445" s="18"/>
      <c r="K445" s="18"/>
      <c r="L445" s="27">
        <v>-300000</v>
      </c>
      <c r="M445" s="12">
        <v>19200000</v>
      </c>
    </row>
    <row r="446" spans="1:13" x14ac:dyDescent="0.25">
      <c r="B446" s="9" t="s">
        <v>620</v>
      </c>
      <c r="C446" s="67" t="s">
        <v>621</v>
      </c>
      <c r="D446" s="67"/>
      <c r="E446" s="67"/>
      <c r="F446" s="67"/>
      <c r="G446" s="10">
        <v>0</v>
      </c>
      <c r="H446" s="11">
        <v>93000</v>
      </c>
      <c r="I446" s="18"/>
      <c r="J446" s="18"/>
      <c r="K446" s="18"/>
      <c r="L446" s="27"/>
      <c r="M446" s="12">
        <v>93000</v>
      </c>
    </row>
    <row r="447" spans="1:13" x14ac:dyDescent="0.25">
      <c r="B447" s="8" t="s">
        <v>622</v>
      </c>
      <c r="C447" s="73" t="s">
        <v>623</v>
      </c>
      <c r="D447" s="73"/>
      <c r="E447" s="73"/>
      <c r="F447" s="73"/>
      <c r="G447" s="10">
        <v>0</v>
      </c>
      <c r="H447" s="11">
        <v>0</v>
      </c>
      <c r="I447" s="18"/>
      <c r="J447" s="18"/>
      <c r="K447" s="18"/>
      <c r="L447" s="27">
        <v>90000</v>
      </c>
      <c r="M447" s="12">
        <v>90000</v>
      </c>
    </row>
    <row r="448" spans="1:13" ht="15.95" customHeight="1" x14ac:dyDescent="0.25">
      <c r="A448" s="76" t="s">
        <v>255</v>
      </c>
      <c r="B448" s="69"/>
      <c r="C448" s="69"/>
      <c r="D448" s="69"/>
      <c r="E448" s="69"/>
      <c r="F448" s="69"/>
      <c r="G448" s="13">
        <f>SUM(G445:G447)</f>
        <v>0</v>
      </c>
      <c r="H448" s="13">
        <f t="shared" ref="H448:M448" si="74">SUM(H445:H447)</f>
        <v>19593000</v>
      </c>
      <c r="I448" s="13">
        <f t="shared" si="74"/>
        <v>0</v>
      </c>
      <c r="J448" s="13">
        <f t="shared" si="74"/>
        <v>0</v>
      </c>
      <c r="K448" s="13">
        <f t="shared" si="74"/>
        <v>0</v>
      </c>
      <c r="L448" s="30">
        <f t="shared" si="74"/>
        <v>-210000</v>
      </c>
      <c r="M448" s="13">
        <f t="shared" si="74"/>
        <v>19383000</v>
      </c>
    </row>
    <row r="449" spans="1:13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</row>
    <row r="450" spans="1:13" x14ac:dyDescent="0.25">
      <c r="A450" s="7" t="s">
        <v>624</v>
      </c>
      <c r="B450" s="68" t="s">
        <v>625</v>
      </c>
      <c r="C450" s="68"/>
      <c r="D450" s="68"/>
      <c r="E450" s="68"/>
      <c r="F450" s="68"/>
      <c r="G450" s="68"/>
      <c r="H450" s="68"/>
      <c r="I450" s="69"/>
      <c r="J450" s="69"/>
      <c r="K450" s="69"/>
      <c r="L450" s="69"/>
      <c r="M450" s="70"/>
    </row>
    <row r="451" spans="1:13" x14ac:dyDescent="0.25">
      <c r="B451" s="8" t="s">
        <v>626</v>
      </c>
      <c r="C451" s="73" t="s">
        <v>627</v>
      </c>
      <c r="D451" s="73"/>
      <c r="E451" s="73"/>
      <c r="F451" s="73"/>
      <c r="G451" s="10">
        <v>0</v>
      </c>
      <c r="H451" s="11">
        <v>2100000</v>
      </c>
      <c r="I451" s="18">
        <v>150000</v>
      </c>
      <c r="J451" s="18"/>
      <c r="K451" s="18"/>
      <c r="L451" s="27"/>
      <c r="M451" s="12">
        <v>2250000</v>
      </c>
    </row>
    <row r="452" spans="1:13" ht="15.95" customHeight="1" x14ac:dyDescent="0.25">
      <c r="A452" s="76" t="s">
        <v>628</v>
      </c>
      <c r="B452" s="69"/>
      <c r="C452" s="69"/>
      <c r="D452" s="69"/>
      <c r="E452" s="69"/>
      <c r="F452" s="69"/>
      <c r="G452" s="13">
        <f>SUM(G451)</f>
        <v>0</v>
      </c>
      <c r="H452" s="13">
        <f t="shared" ref="H452:M452" si="75">SUM(H451)</f>
        <v>2100000</v>
      </c>
      <c r="I452" s="13">
        <f t="shared" si="75"/>
        <v>150000</v>
      </c>
      <c r="J452" s="13">
        <f t="shared" si="75"/>
        <v>0</v>
      </c>
      <c r="K452" s="13">
        <f t="shared" si="75"/>
        <v>0</v>
      </c>
      <c r="L452" s="30">
        <f t="shared" si="75"/>
        <v>0</v>
      </c>
      <c r="M452" s="13">
        <f t="shared" si="75"/>
        <v>2250000</v>
      </c>
    </row>
    <row r="453" spans="1:13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</row>
    <row r="454" spans="1:13" x14ac:dyDescent="0.25">
      <c r="A454" s="7" t="s">
        <v>339</v>
      </c>
      <c r="B454" s="68" t="s">
        <v>340</v>
      </c>
      <c r="C454" s="68"/>
      <c r="D454" s="68"/>
      <c r="E454" s="68"/>
      <c r="F454" s="68"/>
      <c r="G454" s="68"/>
      <c r="H454" s="68"/>
      <c r="I454" s="69"/>
      <c r="J454" s="69"/>
      <c r="K454" s="69"/>
      <c r="L454" s="69"/>
      <c r="M454" s="70"/>
    </row>
    <row r="455" spans="1:13" x14ac:dyDescent="0.25">
      <c r="B455" s="8" t="s">
        <v>629</v>
      </c>
      <c r="C455" s="73" t="s">
        <v>630</v>
      </c>
      <c r="D455" s="73"/>
      <c r="E455" s="73"/>
      <c r="F455" s="73"/>
      <c r="G455" s="10">
        <v>0</v>
      </c>
      <c r="H455" s="11">
        <v>245000</v>
      </c>
      <c r="I455" s="18"/>
      <c r="J455" s="18"/>
      <c r="K455" s="18"/>
      <c r="L455" s="27"/>
      <c r="M455" s="12">
        <v>245000</v>
      </c>
    </row>
    <row r="456" spans="1:13" ht="15.95" customHeight="1" x14ac:dyDescent="0.25">
      <c r="A456" s="76" t="s">
        <v>343</v>
      </c>
      <c r="B456" s="69"/>
      <c r="C456" s="69"/>
      <c r="D456" s="69"/>
      <c r="E456" s="69"/>
      <c r="F456" s="69"/>
      <c r="G456" s="13">
        <f>SUM(G455)</f>
        <v>0</v>
      </c>
      <c r="H456" s="13">
        <f t="shared" ref="H456:M456" si="76">SUM(H455)</f>
        <v>245000</v>
      </c>
      <c r="I456" s="13">
        <f t="shared" si="76"/>
        <v>0</v>
      </c>
      <c r="J456" s="13">
        <f t="shared" si="76"/>
        <v>0</v>
      </c>
      <c r="K456" s="13">
        <f t="shared" si="76"/>
        <v>0</v>
      </c>
      <c r="L456" s="30">
        <f t="shared" si="76"/>
        <v>0</v>
      </c>
      <c r="M456" s="13">
        <f t="shared" si="76"/>
        <v>245000</v>
      </c>
    </row>
    <row r="457" spans="1:13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</row>
    <row r="458" spans="1:13" x14ac:dyDescent="0.25">
      <c r="A458" s="7" t="s">
        <v>344</v>
      </c>
      <c r="B458" s="68" t="s">
        <v>345</v>
      </c>
      <c r="C458" s="68"/>
      <c r="D458" s="68"/>
      <c r="E458" s="68"/>
      <c r="F458" s="68"/>
      <c r="G458" s="68"/>
      <c r="H458" s="68"/>
      <c r="I458" s="69"/>
      <c r="J458" s="69"/>
      <c r="K458" s="69"/>
      <c r="L458" s="69"/>
      <c r="M458" s="70"/>
    </row>
    <row r="459" spans="1:13" x14ac:dyDescent="0.25">
      <c r="B459" s="9" t="s">
        <v>631</v>
      </c>
      <c r="C459" s="67" t="s">
        <v>632</v>
      </c>
      <c r="D459" s="67"/>
      <c r="E459" s="67"/>
      <c r="F459" s="67"/>
      <c r="G459" s="10">
        <v>1500000</v>
      </c>
      <c r="H459" s="11">
        <v>0</v>
      </c>
      <c r="I459" s="18"/>
      <c r="J459" s="18"/>
      <c r="K459" s="18"/>
      <c r="L459" s="27"/>
      <c r="M459" s="12">
        <v>1500000</v>
      </c>
    </row>
    <row r="460" spans="1:13" x14ac:dyDescent="0.25">
      <c r="B460" s="9" t="s">
        <v>633</v>
      </c>
      <c r="C460" s="67" t="s">
        <v>634</v>
      </c>
      <c r="D460" s="67"/>
      <c r="E460" s="67"/>
      <c r="F460" s="67"/>
      <c r="G460" s="10">
        <v>0</v>
      </c>
      <c r="H460" s="11">
        <v>323000</v>
      </c>
      <c r="I460" s="18"/>
      <c r="J460" s="18"/>
      <c r="K460" s="18"/>
      <c r="L460" s="27"/>
      <c r="M460" s="12">
        <v>323000</v>
      </c>
    </row>
    <row r="461" spans="1:13" x14ac:dyDescent="0.25">
      <c r="B461" s="9" t="s">
        <v>635</v>
      </c>
      <c r="C461" s="67" t="s">
        <v>636</v>
      </c>
      <c r="D461" s="67"/>
      <c r="E461" s="67"/>
      <c r="F461" s="67"/>
      <c r="G461" s="10">
        <v>0</v>
      </c>
      <c r="H461" s="11">
        <v>43000</v>
      </c>
      <c r="I461" s="18"/>
      <c r="J461" s="18"/>
      <c r="K461" s="18"/>
      <c r="L461" s="27"/>
      <c r="M461" s="12">
        <v>43000</v>
      </c>
    </row>
    <row r="462" spans="1:13" x14ac:dyDescent="0.25">
      <c r="B462" s="9" t="s">
        <v>637</v>
      </c>
      <c r="C462" s="67" t="s">
        <v>638</v>
      </c>
      <c r="D462" s="67"/>
      <c r="E462" s="67"/>
      <c r="F462" s="67"/>
      <c r="G462" s="10">
        <v>0</v>
      </c>
      <c r="H462" s="11">
        <v>0</v>
      </c>
      <c r="I462" s="18"/>
      <c r="J462" s="18"/>
      <c r="K462" s="18"/>
      <c r="L462" s="27">
        <v>492000</v>
      </c>
      <c r="M462" s="12">
        <v>492000</v>
      </c>
    </row>
    <row r="463" spans="1:13" x14ac:dyDescent="0.25">
      <c r="B463" s="8" t="s">
        <v>639</v>
      </c>
      <c r="C463" s="73" t="s">
        <v>640</v>
      </c>
      <c r="D463" s="73"/>
      <c r="E463" s="73"/>
      <c r="F463" s="73"/>
      <c r="G463" s="10">
        <v>0</v>
      </c>
      <c r="H463" s="11">
        <v>0</v>
      </c>
      <c r="I463" s="18"/>
      <c r="J463" s="18"/>
      <c r="K463" s="18"/>
      <c r="L463" s="27">
        <v>170000</v>
      </c>
      <c r="M463" s="12">
        <v>170000</v>
      </c>
    </row>
    <row r="464" spans="1:13" ht="15.95" customHeight="1" x14ac:dyDescent="0.25">
      <c r="A464" s="76" t="s">
        <v>350</v>
      </c>
      <c r="B464" s="69"/>
      <c r="C464" s="69"/>
      <c r="D464" s="69"/>
      <c r="E464" s="69"/>
      <c r="F464" s="69"/>
      <c r="G464" s="13">
        <f>SUM(G459:G463)</f>
        <v>1500000</v>
      </c>
      <c r="H464" s="13">
        <f t="shared" ref="H464:M464" si="77">SUM(H459:H463)</f>
        <v>366000</v>
      </c>
      <c r="I464" s="13">
        <f t="shared" si="77"/>
        <v>0</v>
      </c>
      <c r="J464" s="13">
        <f t="shared" si="77"/>
        <v>0</v>
      </c>
      <c r="K464" s="13">
        <f t="shared" si="77"/>
        <v>0</v>
      </c>
      <c r="L464" s="30">
        <f t="shared" si="77"/>
        <v>662000</v>
      </c>
      <c r="M464" s="13">
        <f t="shared" si="77"/>
        <v>2528000</v>
      </c>
    </row>
    <row r="465" spans="1:13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</row>
    <row r="466" spans="1:13" x14ac:dyDescent="0.25">
      <c r="A466" s="7" t="s">
        <v>351</v>
      </c>
      <c r="B466" s="68" t="s">
        <v>352</v>
      </c>
      <c r="C466" s="68"/>
      <c r="D466" s="68"/>
      <c r="E466" s="68"/>
      <c r="F466" s="68"/>
      <c r="G466" s="68"/>
      <c r="H466" s="68"/>
      <c r="I466" s="69"/>
      <c r="J466" s="69"/>
      <c r="K466" s="69"/>
      <c r="L466" s="69"/>
      <c r="M466" s="70"/>
    </row>
    <row r="467" spans="1:13" x14ac:dyDescent="0.25">
      <c r="B467" s="9" t="s">
        <v>641</v>
      </c>
      <c r="C467" s="67" t="s">
        <v>642</v>
      </c>
      <c r="D467" s="67"/>
      <c r="E467" s="67"/>
      <c r="F467" s="67"/>
      <c r="G467" s="10">
        <v>0</v>
      </c>
      <c r="H467" s="11">
        <v>1712000</v>
      </c>
      <c r="I467" s="18">
        <v>-230000</v>
      </c>
      <c r="J467" s="18"/>
      <c r="K467" s="18"/>
      <c r="L467" s="27"/>
      <c r="M467" s="12">
        <v>1482000</v>
      </c>
    </row>
    <row r="468" spans="1:13" x14ac:dyDescent="0.25">
      <c r="B468" s="9" t="s">
        <v>643</v>
      </c>
      <c r="C468" s="67" t="s">
        <v>644</v>
      </c>
      <c r="D468" s="67"/>
      <c r="E468" s="67"/>
      <c r="F468" s="67"/>
      <c r="G468" s="10">
        <v>0</v>
      </c>
      <c r="H468" s="11">
        <v>660000</v>
      </c>
      <c r="I468" s="18">
        <v>-31000</v>
      </c>
      <c r="J468" s="18"/>
      <c r="K468" s="18"/>
      <c r="L468" s="27"/>
      <c r="M468" s="12">
        <v>629000</v>
      </c>
    </row>
    <row r="469" spans="1:13" x14ac:dyDescent="0.25">
      <c r="B469" s="9" t="s">
        <v>645</v>
      </c>
      <c r="C469" s="67" t="s">
        <v>646</v>
      </c>
      <c r="D469" s="67"/>
      <c r="E469" s="67"/>
      <c r="F469" s="67"/>
      <c r="G469" s="10">
        <v>0</v>
      </c>
      <c r="H469" s="11">
        <v>171000</v>
      </c>
      <c r="I469" s="18">
        <v>-150000</v>
      </c>
      <c r="J469" s="18"/>
      <c r="K469" s="18"/>
      <c r="L469" s="27"/>
      <c r="M469" s="12">
        <v>21000</v>
      </c>
    </row>
    <row r="470" spans="1:13" x14ac:dyDescent="0.25">
      <c r="B470" s="9" t="s">
        <v>647</v>
      </c>
      <c r="C470" s="67" t="s">
        <v>648</v>
      </c>
      <c r="D470" s="67"/>
      <c r="E470" s="67"/>
      <c r="F470" s="67"/>
      <c r="G470" s="10">
        <v>0</v>
      </c>
      <c r="H470" s="11">
        <v>345000</v>
      </c>
      <c r="I470" s="18"/>
      <c r="J470" s="18"/>
      <c r="K470" s="18"/>
      <c r="L470" s="27"/>
      <c r="M470" s="12">
        <v>345000</v>
      </c>
    </row>
    <row r="471" spans="1:13" x14ac:dyDescent="0.25">
      <c r="B471" s="8" t="s">
        <v>649</v>
      </c>
      <c r="C471" s="73" t="s">
        <v>650</v>
      </c>
      <c r="D471" s="73"/>
      <c r="E471" s="73"/>
      <c r="F471" s="73"/>
      <c r="G471" s="10">
        <v>0</v>
      </c>
      <c r="H471" s="11">
        <v>185000</v>
      </c>
      <c r="I471" s="18"/>
      <c r="J471" s="18"/>
      <c r="K471" s="18"/>
      <c r="L471" s="27"/>
      <c r="M471" s="12">
        <v>185000</v>
      </c>
    </row>
    <row r="472" spans="1:13" ht="15.95" customHeight="1" x14ac:dyDescent="0.25">
      <c r="A472" s="76" t="s">
        <v>355</v>
      </c>
      <c r="B472" s="69"/>
      <c r="C472" s="69"/>
      <c r="D472" s="69"/>
      <c r="E472" s="69"/>
      <c r="F472" s="69"/>
      <c r="G472" s="13">
        <f>SUM(G467:G471)</f>
        <v>0</v>
      </c>
      <c r="H472" s="13">
        <f t="shared" ref="H472:M472" si="78">SUM(H467:H471)</f>
        <v>3073000</v>
      </c>
      <c r="I472" s="13">
        <f t="shared" si="78"/>
        <v>-411000</v>
      </c>
      <c r="J472" s="13">
        <f t="shared" si="78"/>
        <v>0</v>
      </c>
      <c r="K472" s="13">
        <f t="shared" si="78"/>
        <v>0</v>
      </c>
      <c r="L472" s="30">
        <f t="shared" si="78"/>
        <v>0</v>
      </c>
      <c r="M472" s="13">
        <f t="shared" si="78"/>
        <v>2662000</v>
      </c>
    </row>
    <row r="473" spans="1:13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</row>
    <row r="474" spans="1:13" x14ac:dyDescent="0.25">
      <c r="A474" s="7" t="s">
        <v>363</v>
      </c>
      <c r="B474" s="68" t="s">
        <v>364</v>
      </c>
      <c r="C474" s="68"/>
      <c r="D474" s="68"/>
      <c r="E474" s="68"/>
      <c r="F474" s="68"/>
      <c r="G474" s="68"/>
      <c r="H474" s="68"/>
      <c r="I474" s="69"/>
      <c r="J474" s="69"/>
      <c r="K474" s="69"/>
      <c r="L474" s="69"/>
      <c r="M474" s="70"/>
    </row>
    <row r="475" spans="1:13" x14ac:dyDescent="0.25">
      <c r="B475" s="8" t="s">
        <v>651</v>
      </c>
      <c r="C475" s="73" t="s">
        <v>652</v>
      </c>
      <c r="D475" s="73"/>
      <c r="E475" s="73"/>
      <c r="F475" s="73"/>
      <c r="G475" s="10">
        <v>0</v>
      </c>
      <c r="H475" s="11">
        <v>150000</v>
      </c>
      <c r="I475" s="18"/>
      <c r="J475" s="18"/>
      <c r="K475" s="18"/>
      <c r="L475" s="27"/>
      <c r="M475" s="12">
        <v>150000</v>
      </c>
    </row>
    <row r="476" spans="1:13" ht="15.95" customHeight="1" x14ac:dyDescent="0.25">
      <c r="A476" s="76" t="s">
        <v>367</v>
      </c>
      <c r="B476" s="69"/>
      <c r="C476" s="69"/>
      <c r="D476" s="69"/>
      <c r="E476" s="69"/>
      <c r="F476" s="69"/>
      <c r="G476" s="13">
        <f>SUM(G475)</f>
        <v>0</v>
      </c>
      <c r="H476" s="13">
        <f t="shared" ref="H476:M476" si="79">SUM(H475)</f>
        <v>150000</v>
      </c>
      <c r="I476" s="13">
        <f t="shared" si="79"/>
        <v>0</v>
      </c>
      <c r="J476" s="13">
        <f t="shared" si="79"/>
        <v>0</v>
      </c>
      <c r="K476" s="13">
        <f t="shared" si="79"/>
        <v>0</v>
      </c>
      <c r="L476" s="30">
        <f t="shared" si="79"/>
        <v>0</v>
      </c>
      <c r="M476" s="13">
        <f t="shared" si="79"/>
        <v>150000</v>
      </c>
    </row>
    <row r="477" spans="1:13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</row>
    <row r="478" spans="1:13" x14ac:dyDescent="0.25">
      <c r="A478" s="7" t="s">
        <v>368</v>
      </c>
      <c r="B478" s="68" t="s">
        <v>369</v>
      </c>
      <c r="C478" s="68"/>
      <c r="D478" s="68"/>
      <c r="E478" s="68"/>
      <c r="F478" s="68"/>
      <c r="G478" s="68"/>
      <c r="H478" s="68"/>
      <c r="I478" s="69"/>
      <c r="J478" s="69"/>
      <c r="K478" s="69"/>
      <c r="L478" s="69"/>
      <c r="M478" s="70"/>
    </row>
    <row r="479" spans="1:13" x14ac:dyDescent="0.25">
      <c r="B479" s="8" t="s">
        <v>653</v>
      </c>
      <c r="C479" s="73" t="s">
        <v>654</v>
      </c>
      <c r="D479" s="73"/>
      <c r="E479" s="73"/>
      <c r="F479" s="73"/>
      <c r="G479" s="10">
        <v>950000</v>
      </c>
      <c r="H479" s="11">
        <v>-123000</v>
      </c>
      <c r="I479" s="18"/>
      <c r="J479" s="18"/>
      <c r="K479" s="18"/>
      <c r="L479" s="27">
        <v>-723000</v>
      </c>
      <c r="M479" s="12">
        <v>104000</v>
      </c>
    </row>
    <row r="480" spans="1:13" ht="15.95" customHeight="1" x14ac:dyDescent="0.25">
      <c r="A480" s="76" t="s">
        <v>372</v>
      </c>
      <c r="B480" s="69"/>
      <c r="C480" s="69"/>
      <c r="D480" s="69"/>
      <c r="E480" s="69"/>
      <c r="F480" s="69"/>
      <c r="G480" s="13">
        <f>SUM(G479)</f>
        <v>950000</v>
      </c>
      <c r="H480" s="13">
        <f t="shared" ref="H480:M480" si="80">SUM(H479)</f>
        <v>-123000</v>
      </c>
      <c r="I480" s="13">
        <f t="shared" si="80"/>
        <v>0</v>
      </c>
      <c r="J480" s="13">
        <f t="shared" si="80"/>
        <v>0</v>
      </c>
      <c r="K480" s="13">
        <f t="shared" si="80"/>
        <v>0</v>
      </c>
      <c r="L480" s="30">
        <f t="shared" si="80"/>
        <v>-723000</v>
      </c>
      <c r="M480" s="13">
        <f t="shared" si="80"/>
        <v>104000</v>
      </c>
    </row>
    <row r="481" spans="1:13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</row>
    <row r="482" spans="1:13" x14ac:dyDescent="0.25">
      <c r="A482" s="7" t="s">
        <v>373</v>
      </c>
      <c r="B482" s="68" t="s">
        <v>374</v>
      </c>
      <c r="C482" s="68"/>
      <c r="D482" s="68"/>
      <c r="E482" s="68"/>
      <c r="F482" s="68"/>
      <c r="G482" s="68"/>
      <c r="H482" s="68"/>
      <c r="I482" s="69"/>
      <c r="J482" s="69"/>
      <c r="K482" s="69"/>
      <c r="L482" s="69"/>
      <c r="M482" s="70"/>
    </row>
    <row r="483" spans="1:13" x14ac:dyDescent="0.25">
      <c r="B483" s="8" t="s">
        <v>655</v>
      </c>
      <c r="C483" s="73" t="s">
        <v>656</v>
      </c>
      <c r="D483" s="73"/>
      <c r="E483" s="73"/>
      <c r="F483" s="73"/>
      <c r="G483" s="10">
        <v>95000</v>
      </c>
      <c r="H483" s="11">
        <v>400000</v>
      </c>
      <c r="I483" s="18"/>
      <c r="J483" s="18"/>
      <c r="K483" s="18"/>
      <c r="L483" s="27">
        <v>-495000</v>
      </c>
      <c r="M483" s="12">
        <v>0</v>
      </c>
    </row>
    <row r="484" spans="1:13" ht="15.95" customHeight="1" x14ac:dyDescent="0.25">
      <c r="A484" s="76" t="s">
        <v>385</v>
      </c>
      <c r="B484" s="69"/>
      <c r="C484" s="69"/>
      <c r="D484" s="69"/>
      <c r="E484" s="69"/>
      <c r="F484" s="69"/>
      <c r="G484" s="13">
        <f>SUM(G483)</f>
        <v>95000</v>
      </c>
      <c r="H484" s="13">
        <f t="shared" ref="H484:M484" si="81">SUM(H483)</f>
        <v>400000</v>
      </c>
      <c r="I484" s="13">
        <f t="shared" si="81"/>
        <v>0</v>
      </c>
      <c r="J484" s="13">
        <f t="shared" si="81"/>
        <v>0</v>
      </c>
      <c r="K484" s="13">
        <f t="shared" si="81"/>
        <v>0</v>
      </c>
      <c r="L484" s="30">
        <f t="shared" si="81"/>
        <v>-495000</v>
      </c>
      <c r="M484" s="13">
        <f t="shared" si="81"/>
        <v>0</v>
      </c>
    </row>
    <row r="485" spans="1:13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</row>
    <row r="486" spans="1:13" x14ac:dyDescent="0.25">
      <c r="A486" s="7" t="s">
        <v>657</v>
      </c>
      <c r="B486" s="68" t="s">
        <v>658</v>
      </c>
      <c r="C486" s="68"/>
      <c r="D486" s="68"/>
      <c r="E486" s="68"/>
      <c r="F486" s="68"/>
      <c r="G486" s="68"/>
      <c r="H486" s="68"/>
      <c r="I486" s="69"/>
      <c r="J486" s="69"/>
      <c r="K486" s="69"/>
      <c r="L486" s="69"/>
      <c r="M486" s="70"/>
    </row>
    <row r="487" spans="1:13" x14ac:dyDescent="0.25">
      <c r="B487" s="8" t="s">
        <v>659</v>
      </c>
      <c r="C487" s="73" t="s">
        <v>660</v>
      </c>
      <c r="D487" s="73"/>
      <c r="E487" s="73"/>
      <c r="F487" s="73"/>
      <c r="G487" s="10">
        <v>95000</v>
      </c>
      <c r="H487" s="11">
        <v>580000</v>
      </c>
      <c r="I487" s="18"/>
      <c r="J487" s="18"/>
      <c r="K487" s="18"/>
      <c r="L487" s="27"/>
      <c r="M487" s="12">
        <v>675000</v>
      </c>
    </row>
    <row r="488" spans="1:13" ht="15.95" customHeight="1" x14ac:dyDescent="0.25">
      <c r="A488" s="76" t="s">
        <v>661</v>
      </c>
      <c r="B488" s="69"/>
      <c r="C488" s="69"/>
      <c r="D488" s="69"/>
      <c r="E488" s="69"/>
      <c r="F488" s="69"/>
      <c r="G488" s="13">
        <f>SUM(G487)</f>
        <v>95000</v>
      </c>
      <c r="H488" s="13">
        <f t="shared" ref="H488:M488" si="82">SUM(H487)</f>
        <v>580000</v>
      </c>
      <c r="I488" s="13">
        <f t="shared" si="82"/>
        <v>0</v>
      </c>
      <c r="J488" s="13">
        <f t="shared" si="82"/>
        <v>0</v>
      </c>
      <c r="K488" s="13">
        <f t="shared" si="82"/>
        <v>0</v>
      </c>
      <c r="L488" s="30">
        <f t="shared" si="82"/>
        <v>0</v>
      </c>
      <c r="M488" s="13">
        <f t="shared" si="82"/>
        <v>675000</v>
      </c>
    </row>
    <row r="489" spans="1:13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</row>
    <row r="490" spans="1:13" x14ac:dyDescent="0.25">
      <c r="A490" s="7" t="s">
        <v>386</v>
      </c>
      <c r="B490" s="68" t="s">
        <v>387</v>
      </c>
      <c r="C490" s="68"/>
      <c r="D490" s="68"/>
      <c r="E490" s="68"/>
      <c r="F490" s="68"/>
      <c r="G490" s="68"/>
      <c r="H490" s="68"/>
      <c r="I490" s="69"/>
      <c r="J490" s="69"/>
      <c r="K490" s="69"/>
      <c r="L490" s="69"/>
      <c r="M490" s="70"/>
    </row>
    <row r="491" spans="1:13" x14ac:dyDescent="0.25">
      <c r="B491" s="9" t="s">
        <v>662</v>
      </c>
      <c r="C491" s="67" t="s">
        <v>663</v>
      </c>
      <c r="D491" s="67"/>
      <c r="E491" s="67"/>
      <c r="F491" s="67"/>
      <c r="G491" s="10">
        <v>0</v>
      </c>
      <c r="H491" s="11">
        <v>3794000</v>
      </c>
      <c r="I491" s="18">
        <v>13048000</v>
      </c>
      <c r="J491" s="18"/>
      <c r="K491" s="18"/>
      <c r="L491" s="27">
        <v>3630000</v>
      </c>
      <c r="M491" s="12">
        <v>20472000</v>
      </c>
    </row>
    <row r="492" spans="1:13" x14ac:dyDescent="0.25">
      <c r="B492" s="9" t="s">
        <v>664</v>
      </c>
      <c r="C492" s="67" t="s">
        <v>665</v>
      </c>
      <c r="D492" s="67"/>
      <c r="E492" s="67"/>
      <c r="F492" s="67"/>
      <c r="G492" s="10">
        <v>0</v>
      </c>
      <c r="H492" s="11">
        <v>2000000</v>
      </c>
      <c r="I492" s="18">
        <v>2003000</v>
      </c>
      <c r="J492" s="18"/>
      <c r="K492" s="18"/>
      <c r="L492" s="27"/>
      <c r="M492" s="12">
        <v>4003000</v>
      </c>
    </row>
    <row r="493" spans="1:13" x14ac:dyDescent="0.25">
      <c r="B493" s="8" t="s">
        <v>666</v>
      </c>
      <c r="C493" s="73" t="s">
        <v>667</v>
      </c>
      <c r="D493" s="73"/>
      <c r="E493" s="73"/>
      <c r="F493" s="73"/>
      <c r="G493" s="10">
        <v>0</v>
      </c>
      <c r="H493" s="11">
        <v>1342000</v>
      </c>
      <c r="I493" s="18"/>
      <c r="J493" s="18"/>
      <c r="K493" s="18"/>
      <c r="L493" s="27"/>
      <c r="M493" s="12">
        <v>1342000</v>
      </c>
    </row>
    <row r="494" spans="1:13" ht="15.95" customHeight="1" x14ac:dyDescent="0.25">
      <c r="A494" s="76" t="s">
        <v>398</v>
      </c>
      <c r="B494" s="69"/>
      <c r="C494" s="69"/>
      <c r="D494" s="69"/>
      <c r="E494" s="69"/>
      <c r="F494" s="69"/>
      <c r="G494" s="13">
        <f>SUM(G491:G493)</f>
        <v>0</v>
      </c>
      <c r="H494" s="13">
        <f t="shared" ref="H494:M494" si="83">SUM(H491:H493)</f>
        <v>7136000</v>
      </c>
      <c r="I494" s="13">
        <f t="shared" si="83"/>
        <v>15051000</v>
      </c>
      <c r="J494" s="13">
        <f t="shared" si="83"/>
        <v>0</v>
      </c>
      <c r="K494" s="13">
        <f t="shared" si="83"/>
        <v>0</v>
      </c>
      <c r="L494" s="30">
        <f t="shared" si="83"/>
        <v>3630000</v>
      </c>
      <c r="M494" s="13">
        <f t="shared" si="83"/>
        <v>25817000</v>
      </c>
    </row>
    <row r="495" spans="1:13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</row>
    <row r="496" spans="1:13" x14ac:dyDescent="0.25">
      <c r="A496" s="7" t="s">
        <v>399</v>
      </c>
      <c r="B496" s="68" t="s">
        <v>400</v>
      </c>
      <c r="C496" s="68"/>
      <c r="D496" s="68"/>
      <c r="E496" s="68"/>
      <c r="F496" s="68"/>
      <c r="G496" s="68"/>
      <c r="H496" s="68"/>
      <c r="I496" s="69"/>
      <c r="J496" s="69"/>
      <c r="K496" s="69"/>
      <c r="L496" s="69"/>
      <c r="M496" s="70"/>
    </row>
    <row r="497" spans="1:13" x14ac:dyDescent="0.25">
      <c r="B497" s="8" t="s">
        <v>668</v>
      </c>
      <c r="C497" s="73" t="s">
        <v>669</v>
      </c>
      <c r="D497" s="73"/>
      <c r="E497" s="73"/>
      <c r="F497" s="73"/>
      <c r="G497" s="10">
        <v>0</v>
      </c>
      <c r="H497" s="11">
        <v>0</v>
      </c>
      <c r="I497" s="18">
        <v>990000</v>
      </c>
      <c r="J497" s="18"/>
      <c r="K497" s="18"/>
      <c r="L497" s="27"/>
      <c r="M497" s="12">
        <v>990000</v>
      </c>
    </row>
    <row r="498" spans="1:13" ht="15.95" customHeight="1" x14ac:dyDescent="0.25">
      <c r="A498" s="76" t="s">
        <v>403</v>
      </c>
      <c r="B498" s="69"/>
      <c r="C498" s="69"/>
      <c r="D498" s="69"/>
      <c r="E498" s="69"/>
      <c r="F498" s="69"/>
      <c r="G498" s="13">
        <f>SUM(G497)</f>
        <v>0</v>
      </c>
      <c r="H498" s="13">
        <f t="shared" ref="H498:M498" si="84">SUM(H497)</f>
        <v>0</v>
      </c>
      <c r="I498" s="13">
        <f t="shared" si="84"/>
        <v>990000</v>
      </c>
      <c r="J498" s="13">
        <f t="shared" si="84"/>
        <v>0</v>
      </c>
      <c r="K498" s="13">
        <f t="shared" si="84"/>
        <v>0</v>
      </c>
      <c r="L498" s="30">
        <f t="shared" si="84"/>
        <v>0</v>
      </c>
      <c r="M498" s="13">
        <f t="shared" si="84"/>
        <v>990000</v>
      </c>
    </row>
    <row r="499" spans="1:13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</row>
    <row r="500" spans="1:13" x14ac:dyDescent="0.25">
      <c r="A500" s="7" t="s">
        <v>468</v>
      </c>
      <c r="B500" s="68" t="s">
        <v>469</v>
      </c>
      <c r="C500" s="68"/>
      <c r="D500" s="68"/>
      <c r="E500" s="68"/>
      <c r="F500" s="68"/>
      <c r="G500" s="68"/>
      <c r="H500" s="68"/>
      <c r="I500" s="69"/>
      <c r="J500" s="69"/>
      <c r="K500" s="69"/>
      <c r="L500" s="69"/>
      <c r="M500" s="70"/>
    </row>
    <row r="501" spans="1:13" x14ac:dyDescent="0.25">
      <c r="B501" s="9" t="s">
        <v>670</v>
      </c>
      <c r="C501" s="67" t="s">
        <v>671</v>
      </c>
      <c r="D501" s="67"/>
      <c r="E501" s="67"/>
      <c r="F501" s="67"/>
      <c r="G501" s="10">
        <v>0</v>
      </c>
      <c r="H501" s="11">
        <v>600000</v>
      </c>
      <c r="I501" s="18"/>
      <c r="J501" s="18"/>
      <c r="K501" s="18"/>
      <c r="L501" s="27">
        <v>-55000</v>
      </c>
      <c r="M501" s="12">
        <v>545000</v>
      </c>
    </row>
    <row r="502" spans="1:13" x14ac:dyDescent="0.25">
      <c r="B502" s="8" t="s">
        <v>672</v>
      </c>
      <c r="C502" s="73" t="s">
        <v>673</v>
      </c>
      <c r="D502" s="73"/>
      <c r="E502" s="73"/>
      <c r="F502" s="73"/>
      <c r="G502" s="10">
        <v>0</v>
      </c>
      <c r="H502" s="11">
        <v>11000</v>
      </c>
      <c r="I502" s="18"/>
      <c r="J502" s="18"/>
      <c r="K502" s="18"/>
      <c r="L502" s="27"/>
      <c r="M502" s="12">
        <v>11000</v>
      </c>
    </row>
    <row r="503" spans="1:13" ht="15.95" customHeight="1" x14ac:dyDescent="0.25">
      <c r="A503" s="76" t="s">
        <v>482</v>
      </c>
      <c r="B503" s="69"/>
      <c r="C503" s="69"/>
      <c r="D503" s="69"/>
      <c r="E503" s="69"/>
      <c r="F503" s="69"/>
      <c r="G503" s="13">
        <f>SUM(G501:G502)</f>
        <v>0</v>
      </c>
      <c r="H503" s="13">
        <f t="shared" ref="H503:M503" si="85">SUM(H501:H502)</f>
        <v>611000</v>
      </c>
      <c r="I503" s="13">
        <f t="shared" si="85"/>
        <v>0</v>
      </c>
      <c r="J503" s="13">
        <f t="shared" si="85"/>
        <v>0</v>
      </c>
      <c r="K503" s="13">
        <f t="shared" si="85"/>
        <v>0</v>
      </c>
      <c r="L503" s="30">
        <f t="shared" si="85"/>
        <v>-55000</v>
      </c>
      <c r="M503" s="13">
        <f t="shared" si="85"/>
        <v>556000</v>
      </c>
    </row>
    <row r="504" spans="1:13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</row>
    <row r="505" spans="1:13" x14ac:dyDescent="0.25">
      <c r="A505" s="7" t="s">
        <v>483</v>
      </c>
      <c r="B505" s="68" t="s">
        <v>484</v>
      </c>
      <c r="C505" s="68"/>
      <c r="D505" s="68"/>
      <c r="E505" s="68"/>
      <c r="F505" s="68"/>
      <c r="G505" s="68"/>
      <c r="H505" s="68"/>
      <c r="I505" s="69"/>
      <c r="J505" s="69"/>
      <c r="K505" s="69"/>
      <c r="L505" s="69"/>
      <c r="M505" s="70"/>
    </row>
    <row r="506" spans="1:13" x14ac:dyDescent="0.25">
      <c r="B506" s="8" t="s">
        <v>674</v>
      </c>
      <c r="C506" s="73" t="s">
        <v>675</v>
      </c>
      <c r="D506" s="73"/>
      <c r="E506" s="73"/>
      <c r="F506" s="73"/>
      <c r="G506" s="10">
        <v>0</v>
      </c>
      <c r="H506" s="11">
        <v>0</v>
      </c>
      <c r="I506" s="18"/>
      <c r="J506" s="18"/>
      <c r="K506" s="18"/>
      <c r="L506" s="27">
        <v>36000</v>
      </c>
      <c r="M506" s="12">
        <v>36000</v>
      </c>
    </row>
    <row r="507" spans="1:13" ht="15.95" customHeight="1" x14ac:dyDescent="0.25">
      <c r="A507" s="76" t="s">
        <v>491</v>
      </c>
      <c r="B507" s="69"/>
      <c r="C507" s="69"/>
      <c r="D507" s="69"/>
      <c r="E507" s="69"/>
      <c r="F507" s="69"/>
      <c r="G507" s="13">
        <f>SUM(G506)</f>
        <v>0</v>
      </c>
      <c r="H507" s="13">
        <f t="shared" ref="H507:M507" si="86">SUM(H506)</f>
        <v>0</v>
      </c>
      <c r="I507" s="13">
        <f t="shared" si="86"/>
        <v>0</v>
      </c>
      <c r="J507" s="13">
        <f t="shared" si="86"/>
        <v>0</v>
      </c>
      <c r="K507" s="13">
        <f t="shared" si="86"/>
        <v>0</v>
      </c>
      <c r="L507" s="30">
        <f t="shared" si="86"/>
        <v>36000</v>
      </c>
      <c r="M507" s="13">
        <f t="shared" si="86"/>
        <v>36000</v>
      </c>
    </row>
    <row r="508" spans="1:13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</row>
    <row r="509" spans="1:13" x14ac:dyDescent="0.25">
      <c r="A509" s="7" t="s">
        <v>519</v>
      </c>
      <c r="B509" s="68" t="s">
        <v>520</v>
      </c>
      <c r="C509" s="68"/>
      <c r="D509" s="68"/>
      <c r="E509" s="68"/>
      <c r="F509" s="68"/>
      <c r="G509" s="68"/>
      <c r="H509" s="68"/>
      <c r="I509" s="69"/>
      <c r="J509" s="69"/>
      <c r="K509" s="69"/>
      <c r="L509" s="69"/>
      <c r="M509" s="70"/>
    </row>
    <row r="510" spans="1:13" x14ac:dyDescent="0.25">
      <c r="B510" s="8" t="s">
        <v>676</v>
      </c>
      <c r="C510" s="73" t="s">
        <v>677</v>
      </c>
      <c r="D510" s="73"/>
      <c r="E510" s="73"/>
      <c r="F510" s="73"/>
      <c r="G510" s="10">
        <v>10000000</v>
      </c>
      <c r="H510" s="11">
        <v>0</v>
      </c>
      <c r="I510" s="18">
        <v>1690000</v>
      </c>
      <c r="J510" s="18"/>
      <c r="K510" s="18">
        <v>1600000</v>
      </c>
      <c r="L510" s="27">
        <v>4000000</v>
      </c>
      <c r="M510" s="12">
        <v>17290000</v>
      </c>
    </row>
    <row r="511" spans="1:13" ht="15.95" customHeight="1" x14ac:dyDescent="0.25">
      <c r="A511" s="76" t="s">
        <v>525</v>
      </c>
      <c r="B511" s="69"/>
      <c r="C511" s="69"/>
      <c r="D511" s="69"/>
      <c r="E511" s="69"/>
      <c r="F511" s="69"/>
      <c r="G511" s="13">
        <f>SUM(G510)</f>
        <v>10000000</v>
      </c>
      <c r="H511" s="13">
        <f t="shared" ref="H511:L511" si="87">SUM(H510)</f>
        <v>0</v>
      </c>
      <c r="I511" s="13">
        <f t="shared" si="87"/>
        <v>1690000</v>
      </c>
      <c r="J511" s="13">
        <f t="shared" si="87"/>
        <v>0</v>
      </c>
      <c r="K511" s="13">
        <f t="shared" si="87"/>
        <v>1600000</v>
      </c>
      <c r="L511" s="30">
        <f t="shared" si="87"/>
        <v>4000000</v>
      </c>
      <c r="M511" s="13">
        <f>SUM(M510)</f>
        <v>17290000</v>
      </c>
    </row>
    <row r="512" spans="1:13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</row>
    <row r="513" spans="1:13" ht="15.95" customHeight="1" x14ac:dyDescent="0.25">
      <c r="A513" s="74" t="s">
        <v>678</v>
      </c>
      <c r="B513" s="75"/>
      <c r="C513" s="75"/>
      <c r="D513" s="75"/>
      <c r="E513" s="75"/>
      <c r="F513" s="75"/>
      <c r="G513" s="15">
        <f>G511+G507+G503+G498+G494+G488+G484+G480+G476+G472+G464+G456+G452+G448+G442+G437+G427</f>
        <v>13390000</v>
      </c>
      <c r="H513" s="15">
        <f t="shared" ref="H513:K513" si="88">H511+H507+H503+H498+H494+H488+H484+H480+H476+H472+H464+H456+H452+H448+H442+H437+H427</f>
        <v>43290000</v>
      </c>
      <c r="I513" s="15">
        <f t="shared" si="88"/>
        <v>17469500</v>
      </c>
      <c r="J513" s="15">
        <f t="shared" si="88"/>
        <v>140000</v>
      </c>
      <c r="K513" s="15">
        <f t="shared" si="88"/>
        <v>1600000</v>
      </c>
      <c r="L513" s="39">
        <f>L511+L507+L503+L498+L494+L488+L484+L480+L476+L472+L464+L456+L452+L448+L442+L437+L427</f>
        <v>7236000</v>
      </c>
      <c r="M513" s="15">
        <f>M511+M507+M503+M498+M494+M488+M484+M480+M476+M472+M464+M456+M452+M448+M442+M437+M427</f>
        <v>83125500</v>
      </c>
    </row>
    <row r="514" spans="1:13" s="22" customFormat="1" ht="15.95" customHeight="1" x14ac:dyDescent="0.25">
      <c r="A514" s="23"/>
      <c r="B514" s="23"/>
      <c r="C514" s="23"/>
      <c r="D514" s="23"/>
      <c r="E514" s="23"/>
      <c r="F514" s="23"/>
      <c r="G514" s="24">
        <v>13390000</v>
      </c>
      <c r="H514" s="24">
        <v>43290000</v>
      </c>
      <c r="I514" s="24">
        <v>17469500</v>
      </c>
      <c r="J514" s="24">
        <v>140000</v>
      </c>
      <c r="K514" s="24">
        <v>1600000</v>
      </c>
      <c r="L514" s="28">
        <v>7236000</v>
      </c>
      <c r="M514" s="24">
        <v>83125500</v>
      </c>
    </row>
    <row r="515" spans="1:13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</row>
    <row r="516" spans="1:13" ht="18" customHeight="1" x14ac:dyDescent="0.25">
      <c r="A516" s="74" t="s">
        <v>679</v>
      </c>
      <c r="B516" s="75"/>
      <c r="C516" s="75"/>
      <c r="D516" s="75"/>
      <c r="E516" s="75"/>
      <c r="F516" s="75"/>
      <c r="G516" s="15">
        <f>G513+G419</f>
        <v>179987000</v>
      </c>
      <c r="H516" s="15">
        <f t="shared" ref="H516:M516" si="89">H513+H419</f>
        <v>57242000</v>
      </c>
      <c r="I516" s="15">
        <f t="shared" si="89"/>
        <v>5134500</v>
      </c>
      <c r="J516" s="15">
        <f t="shared" si="89"/>
        <v>0</v>
      </c>
      <c r="K516" s="15">
        <f t="shared" si="89"/>
        <v>0</v>
      </c>
      <c r="L516" s="39">
        <f t="shared" si="89"/>
        <v>18278500</v>
      </c>
      <c r="M516" s="15">
        <f t="shared" si="89"/>
        <v>260642000</v>
      </c>
    </row>
    <row r="517" spans="1:13" s="22" customFormat="1" ht="18" customHeight="1" x14ac:dyDescent="0.25">
      <c r="A517" s="23"/>
      <c r="B517" s="23"/>
      <c r="C517" s="23"/>
      <c r="D517" s="23"/>
      <c r="E517" s="23"/>
      <c r="F517" s="23"/>
      <c r="G517" s="24">
        <v>179987000</v>
      </c>
      <c r="H517" s="24">
        <v>57242000</v>
      </c>
      <c r="I517" s="24">
        <v>5134500</v>
      </c>
      <c r="J517" s="24">
        <v>0</v>
      </c>
      <c r="K517" s="24">
        <v>0</v>
      </c>
      <c r="L517" s="28">
        <v>18278500</v>
      </c>
      <c r="M517" s="24">
        <v>260642000</v>
      </c>
    </row>
    <row r="518" spans="1:13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</row>
    <row r="519" spans="1:13" ht="26.1" customHeight="1" x14ac:dyDescent="0.25">
      <c r="A519" s="71" t="s">
        <v>680</v>
      </c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</row>
    <row r="520" spans="1:13" ht="50.1" customHeight="1" x14ac:dyDescent="0.25">
      <c r="A520" s="72" t="s">
        <v>680</v>
      </c>
      <c r="B520" s="67"/>
      <c r="C520" s="67"/>
      <c r="D520" s="67"/>
      <c r="E520" s="67"/>
      <c r="F520" s="67"/>
      <c r="G520" s="4" t="s">
        <v>687</v>
      </c>
      <c r="H520" s="5" t="s">
        <v>688</v>
      </c>
      <c r="I520" s="17" t="s">
        <v>689</v>
      </c>
      <c r="J520" s="17" t="s">
        <v>690</v>
      </c>
      <c r="K520" s="17" t="s">
        <v>691</v>
      </c>
      <c r="L520" s="26" t="s">
        <v>709</v>
      </c>
      <c r="M520" s="6" t="s">
        <v>692</v>
      </c>
    </row>
    <row r="521" spans="1:13" x14ac:dyDescent="0.25">
      <c r="A521" s="7" t="s">
        <v>5</v>
      </c>
      <c r="B521" s="68" t="s">
        <v>6</v>
      </c>
      <c r="C521" s="68"/>
      <c r="D521" s="68"/>
      <c r="E521" s="68"/>
      <c r="F521" s="68"/>
      <c r="G521" s="68"/>
      <c r="H521" s="68"/>
      <c r="I521" s="69"/>
      <c r="J521" s="69"/>
      <c r="K521" s="69"/>
      <c r="L521" s="69"/>
      <c r="M521" s="70"/>
    </row>
    <row r="522" spans="1:13" x14ac:dyDescent="0.25">
      <c r="B522" s="9" t="s">
        <v>681</v>
      </c>
      <c r="C522" s="67" t="s">
        <v>682</v>
      </c>
      <c r="D522" s="67"/>
      <c r="E522" s="67"/>
      <c r="F522" s="67"/>
      <c r="G522" s="10">
        <v>0</v>
      </c>
      <c r="H522" s="11">
        <v>51998000</v>
      </c>
      <c r="I522" s="18"/>
      <c r="J522" s="18"/>
      <c r="K522" s="18"/>
      <c r="L522" s="27"/>
      <c r="M522" s="12">
        <v>51998000</v>
      </c>
    </row>
    <row r="523" spans="1:13" x14ac:dyDescent="0.25">
      <c r="B523" s="8" t="s">
        <v>683</v>
      </c>
      <c r="C523" s="73" t="s">
        <v>684</v>
      </c>
      <c r="D523" s="73"/>
      <c r="E523" s="73"/>
      <c r="F523" s="73"/>
      <c r="G523" s="10">
        <v>-5479000</v>
      </c>
      <c r="H523" s="11">
        <v>0</v>
      </c>
      <c r="I523" s="18"/>
      <c r="J523" s="18"/>
      <c r="K523" s="18"/>
      <c r="L523" s="27"/>
      <c r="M523" s="12">
        <v>-5479000</v>
      </c>
    </row>
    <row r="524" spans="1:13" ht="15.95" customHeight="1" x14ac:dyDescent="0.25">
      <c r="A524" s="76" t="s">
        <v>37</v>
      </c>
      <c r="B524" s="69"/>
      <c r="C524" s="69"/>
      <c r="D524" s="69"/>
      <c r="E524" s="69"/>
      <c r="F524" s="69"/>
      <c r="G524" s="13">
        <f>SUM(G522:G523)</f>
        <v>-5479000</v>
      </c>
      <c r="H524" s="13">
        <f t="shared" ref="H524:M524" si="90">SUM(H522:H523)</f>
        <v>51998000</v>
      </c>
      <c r="I524" s="13">
        <f t="shared" si="90"/>
        <v>0</v>
      </c>
      <c r="J524" s="13">
        <f t="shared" si="90"/>
        <v>0</v>
      </c>
      <c r="K524" s="13">
        <f t="shared" si="90"/>
        <v>0</v>
      </c>
      <c r="L524" s="30">
        <f t="shared" si="90"/>
        <v>0</v>
      </c>
      <c r="M524" s="13">
        <f t="shared" si="90"/>
        <v>46519000</v>
      </c>
    </row>
    <row r="525" spans="1:13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</row>
    <row r="526" spans="1:13" ht="15.95" customHeight="1" x14ac:dyDescent="0.25">
      <c r="A526" s="74" t="s">
        <v>685</v>
      </c>
      <c r="B526" s="75"/>
      <c r="C526" s="75"/>
      <c r="D526" s="75"/>
      <c r="E526" s="75"/>
      <c r="F526" s="75"/>
      <c r="G526" s="15">
        <f>G524</f>
        <v>-5479000</v>
      </c>
      <c r="H526" s="15">
        <f t="shared" ref="H526:M526" si="91">H524</f>
        <v>51998000</v>
      </c>
      <c r="I526" s="15">
        <f t="shared" si="91"/>
        <v>0</v>
      </c>
      <c r="J526" s="15">
        <f t="shared" si="91"/>
        <v>0</v>
      </c>
      <c r="K526" s="15">
        <f t="shared" si="91"/>
        <v>0</v>
      </c>
      <c r="L526" s="39">
        <f t="shared" si="91"/>
        <v>0</v>
      </c>
      <c r="M526" s="15">
        <f t="shared" si="91"/>
        <v>46519000</v>
      </c>
    </row>
    <row r="527" spans="1:13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</row>
    <row r="528" spans="1:13" s="48" customFormat="1" ht="18" customHeight="1" x14ac:dyDescent="0.25">
      <c r="A528" s="78" t="s">
        <v>686</v>
      </c>
      <c r="B528" s="79"/>
      <c r="C528" s="79"/>
      <c r="D528" s="79"/>
      <c r="E528" s="79"/>
      <c r="F528" s="79"/>
      <c r="G528" s="15">
        <f>G526</f>
        <v>-5479000</v>
      </c>
      <c r="H528" s="15">
        <f t="shared" ref="H528:M528" si="92">H526</f>
        <v>51998000</v>
      </c>
      <c r="I528" s="15">
        <f t="shared" si="92"/>
        <v>0</v>
      </c>
      <c r="J528" s="15">
        <f t="shared" si="92"/>
        <v>0</v>
      </c>
      <c r="K528" s="15">
        <f t="shared" si="92"/>
        <v>0</v>
      </c>
      <c r="L528" s="39">
        <f t="shared" si="92"/>
        <v>0</v>
      </c>
      <c r="M528" s="15">
        <f t="shared" si="92"/>
        <v>46519000</v>
      </c>
    </row>
    <row r="529" spans="1:13" s="50" customFormat="1" ht="18.600000000000001" customHeight="1" x14ac:dyDescent="0.25">
      <c r="A529" s="49"/>
      <c r="B529" s="49"/>
      <c r="C529" s="49"/>
      <c r="D529" s="49"/>
      <c r="E529" s="49"/>
      <c r="F529" s="49"/>
      <c r="G529" s="49">
        <v>-5479000</v>
      </c>
      <c r="H529" s="49">
        <v>51998000</v>
      </c>
      <c r="I529" s="49">
        <v>0</v>
      </c>
      <c r="J529" s="49">
        <v>0</v>
      </c>
      <c r="K529" s="49">
        <v>0</v>
      </c>
      <c r="L529" s="52">
        <v>0</v>
      </c>
      <c r="M529" s="49">
        <v>46519000</v>
      </c>
    </row>
  </sheetData>
  <mergeCells count="594">
    <mergeCell ref="A528:F528"/>
    <mergeCell ref="A527:M527"/>
    <mergeCell ref="A525:M525"/>
    <mergeCell ref="A526:F526"/>
    <mergeCell ref="A524:F524"/>
    <mergeCell ref="C523:F523"/>
    <mergeCell ref="G521:M521"/>
    <mergeCell ref="C522:F522"/>
    <mergeCell ref="B521:F521"/>
    <mergeCell ref="A520:F520"/>
    <mergeCell ref="A519:M519"/>
    <mergeCell ref="A518:M518"/>
    <mergeCell ref="A516:F516"/>
    <mergeCell ref="A515:M515"/>
    <mergeCell ref="A513:F513"/>
    <mergeCell ref="A512:M512"/>
    <mergeCell ref="A511:F511"/>
    <mergeCell ref="G509:M509"/>
    <mergeCell ref="C510:F510"/>
    <mergeCell ref="B509:F509"/>
    <mergeCell ref="A508:M508"/>
    <mergeCell ref="A507:F507"/>
    <mergeCell ref="G505:M505"/>
    <mergeCell ref="C506:F506"/>
    <mergeCell ref="B505:F505"/>
    <mergeCell ref="A504:M504"/>
    <mergeCell ref="A503:F503"/>
    <mergeCell ref="C501:F501"/>
    <mergeCell ref="C502:F502"/>
    <mergeCell ref="A499:M499"/>
    <mergeCell ref="B500:F500"/>
    <mergeCell ref="G500:M500"/>
    <mergeCell ref="A498:F498"/>
    <mergeCell ref="C497:F497"/>
    <mergeCell ref="A495:M495"/>
    <mergeCell ref="B496:F496"/>
    <mergeCell ref="G496:M496"/>
    <mergeCell ref="A494:F494"/>
    <mergeCell ref="C493:F493"/>
    <mergeCell ref="C491:F491"/>
    <mergeCell ref="C492:F492"/>
    <mergeCell ref="A489:M489"/>
    <mergeCell ref="B490:F490"/>
    <mergeCell ref="G490:M490"/>
    <mergeCell ref="A488:F488"/>
    <mergeCell ref="C487:F487"/>
    <mergeCell ref="A485:M485"/>
    <mergeCell ref="B486:F486"/>
    <mergeCell ref="G486:M486"/>
    <mergeCell ref="A484:F484"/>
    <mergeCell ref="C483:F483"/>
    <mergeCell ref="A481:M481"/>
    <mergeCell ref="B482:F482"/>
    <mergeCell ref="G482:M482"/>
    <mergeCell ref="A480:F480"/>
    <mergeCell ref="C479:F479"/>
    <mergeCell ref="A477:M477"/>
    <mergeCell ref="B478:F478"/>
    <mergeCell ref="G478:M478"/>
    <mergeCell ref="A476:F476"/>
    <mergeCell ref="C475:F475"/>
    <mergeCell ref="A473:M473"/>
    <mergeCell ref="B474:F474"/>
    <mergeCell ref="G474:M474"/>
    <mergeCell ref="A472:F472"/>
    <mergeCell ref="C471:F471"/>
    <mergeCell ref="C469:F469"/>
    <mergeCell ref="C470:F470"/>
    <mergeCell ref="C467:F467"/>
    <mergeCell ref="C468:F468"/>
    <mergeCell ref="A465:M465"/>
    <mergeCell ref="B466:F466"/>
    <mergeCell ref="G466:M466"/>
    <mergeCell ref="A464:F464"/>
    <mergeCell ref="C463:F463"/>
    <mergeCell ref="C461:F461"/>
    <mergeCell ref="C462:F462"/>
    <mergeCell ref="C459:F459"/>
    <mergeCell ref="C460:F460"/>
    <mergeCell ref="A457:M457"/>
    <mergeCell ref="B458:F458"/>
    <mergeCell ref="G458:M458"/>
    <mergeCell ref="A456:F456"/>
    <mergeCell ref="C455:F455"/>
    <mergeCell ref="A453:M453"/>
    <mergeCell ref="B454:F454"/>
    <mergeCell ref="G454:M454"/>
    <mergeCell ref="A452:F452"/>
    <mergeCell ref="C451:F451"/>
    <mergeCell ref="A449:M449"/>
    <mergeCell ref="B450:F450"/>
    <mergeCell ref="G450:M450"/>
    <mergeCell ref="A448:F448"/>
    <mergeCell ref="C447:F447"/>
    <mergeCell ref="C445:F445"/>
    <mergeCell ref="C446:F446"/>
    <mergeCell ref="A443:M443"/>
    <mergeCell ref="B444:F444"/>
    <mergeCell ref="G444:M444"/>
    <mergeCell ref="A442:F442"/>
    <mergeCell ref="C441:F441"/>
    <mergeCell ref="G439:M439"/>
    <mergeCell ref="C440:F440"/>
    <mergeCell ref="B439:F439"/>
    <mergeCell ref="A438:M438"/>
    <mergeCell ref="A437:F437"/>
    <mergeCell ref="C435:F435"/>
    <mergeCell ref="C436:F436"/>
    <mergeCell ref="C433:F433"/>
    <mergeCell ref="C434:F434"/>
    <mergeCell ref="C431:F431"/>
    <mergeCell ref="C432:F432"/>
    <mergeCell ref="G429:M429"/>
    <mergeCell ref="C430:F430"/>
    <mergeCell ref="B429:F429"/>
    <mergeCell ref="A418:M418"/>
    <mergeCell ref="A419:F419"/>
    <mergeCell ref="A413:F413"/>
    <mergeCell ref="C412:F412"/>
    <mergeCell ref="B411:F411"/>
    <mergeCell ref="G411:M411"/>
    <mergeCell ref="A417:F417"/>
    <mergeCell ref="C416:F416"/>
    <mergeCell ref="A428:M428"/>
    <mergeCell ref="A427:F427"/>
    <mergeCell ref="C425:F425"/>
    <mergeCell ref="C426:F426"/>
    <mergeCell ref="G423:M423"/>
    <mergeCell ref="C424:F424"/>
    <mergeCell ref="B423:F423"/>
    <mergeCell ref="A422:F422"/>
    <mergeCell ref="A421:M421"/>
    <mergeCell ref="A410:M410"/>
    <mergeCell ref="B415:F415"/>
    <mergeCell ref="G415:M415"/>
    <mergeCell ref="A409:F409"/>
    <mergeCell ref="C408:F408"/>
    <mergeCell ref="A406:M406"/>
    <mergeCell ref="B407:F407"/>
    <mergeCell ref="G407:M407"/>
    <mergeCell ref="A405:F405"/>
    <mergeCell ref="C404:F404"/>
    <mergeCell ref="G402:M402"/>
    <mergeCell ref="C403:F403"/>
    <mergeCell ref="B402:F402"/>
    <mergeCell ref="A401:M401"/>
    <mergeCell ref="A400:F400"/>
    <mergeCell ref="G398:M398"/>
    <mergeCell ref="C399:F399"/>
    <mergeCell ref="B398:F398"/>
    <mergeCell ref="A397:M397"/>
    <mergeCell ref="A396:F396"/>
    <mergeCell ref="C394:F394"/>
    <mergeCell ref="C395:F395"/>
    <mergeCell ref="A392:M392"/>
    <mergeCell ref="B393:F393"/>
    <mergeCell ref="G393:M393"/>
    <mergeCell ref="A391:F391"/>
    <mergeCell ref="C390:F390"/>
    <mergeCell ref="A388:M388"/>
    <mergeCell ref="B389:F389"/>
    <mergeCell ref="G389:M389"/>
    <mergeCell ref="A387:F387"/>
    <mergeCell ref="C386:F386"/>
    <mergeCell ref="A384:M384"/>
    <mergeCell ref="B385:F385"/>
    <mergeCell ref="G385:M385"/>
    <mergeCell ref="A383:F383"/>
    <mergeCell ref="C382:F382"/>
    <mergeCell ref="G380:M380"/>
    <mergeCell ref="C381:F381"/>
    <mergeCell ref="B380:F380"/>
    <mergeCell ref="A379:M379"/>
    <mergeCell ref="A378:F378"/>
    <mergeCell ref="C376:F376"/>
    <mergeCell ref="C377:F377"/>
    <mergeCell ref="G374:M374"/>
    <mergeCell ref="C375:F375"/>
    <mergeCell ref="B374:F374"/>
    <mergeCell ref="A373:M373"/>
    <mergeCell ref="A372:F372"/>
    <mergeCell ref="C370:F370"/>
    <mergeCell ref="C371:F371"/>
    <mergeCell ref="A368:M368"/>
    <mergeCell ref="B369:F369"/>
    <mergeCell ref="G369:M369"/>
    <mergeCell ref="A367:F367"/>
    <mergeCell ref="C366:F366"/>
    <mergeCell ref="G364:M364"/>
    <mergeCell ref="C365:F365"/>
    <mergeCell ref="B364:F364"/>
    <mergeCell ref="A363:M363"/>
    <mergeCell ref="A362:F362"/>
    <mergeCell ref="C360:F360"/>
    <mergeCell ref="C361:F361"/>
    <mergeCell ref="C358:F358"/>
    <mergeCell ref="C359:F359"/>
    <mergeCell ref="C356:F356"/>
    <mergeCell ref="C357:F357"/>
    <mergeCell ref="A354:M354"/>
    <mergeCell ref="B355:F355"/>
    <mergeCell ref="G355:M355"/>
    <mergeCell ref="A353:F353"/>
    <mergeCell ref="C352:F352"/>
    <mergeCell ref="A346:M346"/>
    <mergeCell ref="B351:F351"/>
    <mergeCell ref="G351:M351"/>
    <mergeCell ref="B347:F347"/>
    <mergeCell ref="G347:M347"/>
    <mergeCell ref="C348:F348"/>
    <mergeCell ref="A349:F349"/>
    <mergeCell ref="A345:F345"/>
    <mergeCell ref="C344:F344"/>
    <mergeCell ref="G342:M342"/>
    <mergeCell ref="C343:F343"/>
    <mergeCell ref="B342:F342"/>
    <mergeCell ref="A341:M341"/>
    <mergeCell ref="A340:F340"/>
    <mergeCell ref="C338:F338"/>
    <mergeCell ref="C339:F339"/>
    <mergeCell ref="G336:M336"/>
    <mergeCell ref="C337:F337"/>
    <mergeCell ref="B336:F336"/>
    <mergeCell ref="A335:M335"/>
    <mergeCell ref="A334:F334"/>
    <mergeCell ref="C332:F332"/>
    <mergeCell ref="C333:F333"/>
    <mergeCell ref="C330:F330"/>
    <mergeCell ref="C331:F331"/>
    <mergeCell ref="C328:F328"/>
    <mergeCell ref="C329:F329"/>
    <mergeCell ref="A326:M326"/>
    <mergeCell ref="B327:F327"/>
    <mergeCell ref="G327:M327"/>
    <mergeCell ref="A325:F325"/>
    <mergeCell ref="C324:F324"/>
    <mergeCell ref="A322:M322"/>
    <mergeCell ref="B323:F323"/>
    <mergeCell ref="G323:M323"/>
    <mergeCell ref="A321:F321"/>
    <mergeCell ref="C320:F320"/>
    <mergeCell ref="A318:M318"/>
    <mergeCell ref="B319:F319"/>
    <mergeCell ref="G319:M319"/>
    <mergeCell ref="A317:F317"/>
    <mergeCell ref="C316:F316"/>
    <mergeCell ref="A314:M314"/>
    <mergeCell ref="B315:F315"/>
    <mergeCell ref="G315:M315"/>
    <mergeCell ref="A313:F313"/>
    <mergeCell ref="C312:F312"/>
    <mergeCell ref="A310:M310"/>
    <mergeCell ref="B311:F311"/>
    <mergeCell ref="G311:M311"/>
    <mergeCell ref="A309:F309"/>
    <mergeCell ref="C308:F308"/>
    <mergeCell ref="A306:M306"/>
    <mergeCell ref="B307:F307"/>
    <mergeCell ref="G307:M307"/>
    <mergeCell ref="A305:F305"/>
    <mergeCell ref="C304:F304"/>
    <mergeCell ref="A302:M302"/>
    <mergeCell ref="B303:F303"/>
    <mergeCell ref="G303:M303"/>
    <mergeCell ref="A301:F301"/>
    <mergeCell ref="C300:F300"/>
    <mergeCell ref="A298:M298"/>
    <mergeCell ref="B299:F299"/>
    <mergeCell ref="G299:M299"/>
    <mergeCell ref="A297:F297"/>
    <mergeCell ref="C296:F296"/>
    <mergeCell ref="A294:M294"/>
    <mergeCell ref="B295:F295"/>
    <mergeCell ref="G295:M295"/>
    <mergeCell ref="A293:F293"/>
    <mergeCell ref="C292:F292"/>
    <mergeCell ref="A290:M290"/>
    <mergeCell ref="B291:F291"/>
    <mergeCell ref="G291:M291"/>
    <mergeCell ref="A289:F289"/>
    <mergeCell ref="C288:F288"/>
    <mergeCell ref="A286:M286"/>
    <mergeCell ref="B287:F287"/>
    <mergeCell ref="G287:M287"/>
    <mergeCell ref="A285:F285"/>
    <mergeCell ref="C284:F284"/>
    <mergeCell ref="A282:M282"/>
    <mergeCell ref="B283:F283"/>
    <mergeCell ref="G283:M283"/>
    <mergeCell ref="A281:F281"/>
    <mergeCell ref="C280:F280"/>
    <mergeCell ref="G278:M278"/>
    <mergeCell ref="C279:F279"/>
    <mergeCell ref="B278:F278"/>
    <mergeCell ref="A277:M277"/>
    <mergeCell ref="A276:F276"/>
    <mergeCell ref="G274:M274"/>
    <mergeCell ref="C275:F275"/>
    <mergeCell ref="B274:F274"/>
    <mergeCell ref="A273:M273"/>
    <mergeCell ref="A272:F272"/>
    <mergeCell ref="G270:M270"/>
    <mergeCell ref="C271:F271"/>
    <mergeCell ref="B270:F270"/>
    <mergeCell ref="A269:M269"/>
    <mergeCell ref="A268:F268"/>
    <mergeCell ref="C266:F266"/>
    <mergeCell ref="C267:F267"/>
    <mergeCell ref="C264:F264"/>
    <mergeCell ref="C265:F265"/>
    <mergeCell ref="G262:M262"/>
    <mergeCell ref="C263:F263"/>
    <mergeCell ref="B262:F262"/>
    <mergeCell ref="A261:M261"/>
    <mergeCell ref="A260:F260"/>
    <mergeCell ref="C258:F258"/>
    <mergeCell ref="C259:F259"/>
    <mergeCell ref="C256:F256"/>
    <mergeCell ref="C257:F257"/>
    <mergeCell ref="G254:M254"/>
    <mergeCell ref="C255:F255"/>
    <mergeCell ref="B254:F254"/>
    <mergeCell ref="A253:M253"/>
    <mergeCell ref="A252:F252"/>
    <mergeCell ref="G250:M250"/>
    <mergeCell ref="C251:F251"/>
    <mergeCell ref="B250:F250"/>
    <mergeCell ref="A249:M249"/>
    <mergeCell ref="A248:F248"/>
    <mergeCell ref="G246:M246"/>
    <mergeCell ref="C247:F247"/>
    <mergeCell ref="B246:F246"/>
    <mergeCell ref="A245:M245"/>
    <mergeCell ref="A244:F244"/>
    <mergeCell ref="C242:F242"/>
    <mergeCell ref="C243:F243"/>
    <mergeCell ref="A240:M240"/>
    <mergeCell ref="B241:F241"/>
    <mergeCell ref="G241:M241"/>
    <mergeCell ref="A239:F239"/>
    <mergeCell ref="C238:F238"/>
    <mergeCell ref="A236:M236"/>
    <mergeCell ref="B237:F237"/>
    <mergeCell ref="G237:M237"/>
    <mergeCell ref="A235:F235"/>
    <mergeCell ref="C234:F234"/>
    <mergeCell ref="G232:M232"/>
    <mergeCell ref="C233:F233"/>
    <mergeCell ref="B232:F232"/>
    <mergeCell ref="A231:M231"/>
    <mergeCell ref="A230:F230"/>
    <mergeCell ref="G228:M228"/>
    <mergeCell ref="C229:F229"/>
    <mergeCell ref="B228:F228"/>
    <mergeCell ref="A227:M227"/>
    <mergeCell ref="A226:F226"/>
    <mergeCell ref="C224:F224"/>
    <mergeCell ref="C225:F225"/>
    <mergeCell ref="A222:M222"/>
    <mergeCell ref="B223:F223"/>
    <mergeCell ref="G223:M223"/>
    <mergeCell ref="A221:F221"/>
    <mergeCell ref="C220:F220"/>
    <mergeCell ref="A218:M218"/>
    <mergeCell ref="B219:F219"/>
    <mergeCell ref="G219:M219"/>
    <mergeCell ref="A217:F217"/>
    <mergeCell ref="C216:F216"/>
    <mergeCell ref="A214:M214"/>
    <mergeCell ref="B215:F215"/>
    <mergeCell ref="G215:M215"/>
    <mergeCell ref="A213:F213"/>
    <mergeCell ref="C212:F212"/>
    <mergeCell ref="A210:M210"/>
    <mergeCell ref="B211:F211"/>
    <mergeCell ref="G211:M211"/>
    <mergeCell ref="A209:F209"/>
    <mergeCell ref="C208:F208"/>
    <mergeCell ref="G206:M206"/>
    <mergeCell ref="C207:F207"/>
    <mergeCell ref="B206:F206"/>
    <mergeCell ref="A205:M205"/>
    <mergeCell ref="A204:F204"/>
    <mergeCell ref="G202:M202"/>
    <mergeCell ref="C203:F203"/>
    <mergeCell ref="B202:F202"/>
    <mergeCell ref="A201:M201"/>
    <mergeCell ref="A200:F200"/>
    <mergeCell ref="C198:F198"/>
    <mergeCell ref="C199:F199"/>
    <mergeCell ref="C196:F196"/>
    <mergeCell ref="C197:F197"/>
    <mergeCell ref="G194:M194"/>
    <mergeCell ref="C195:F195"/>
    <mergeCell ref="B194:F194"/>
    <mergeCell ref="A193:M193"/>
    <mergeCell ref="A192:F192"/>
    <mergeCell ref="C190:F190"/>
    <mergeCell ref="C191:F191"/>
    <mergeCell ref="C188:F188"/>
    <mergeCell ref="C189:F189"/>
    <mergeCell ref="C186:F186"/>
    <mergeCell ref="C187:F187"/>
    <mergeCell ref="G184:M184"/>
    <mergeCell ref="C185:F185"/>
    <mergeCell ref="B184:F184"/>
    <mergeCell ref="A183:M183"/>
    <mergeCell ref="A182:F182"/>
    <mergeCell ref="G180:M180"/>
    <mergeCell ref="C181:F181"/>
    <mergeCell ref="B180:F180"/>
    <mergeCell ref="A179:M179"/>
    <mergeCell ref="A178:F178"/>
    <mergeCell ref="C176:F176"/>
    <mergeCell ref="C177:F177"/>
    <mergeCell ref="C174:F174"/>
    <mergeCell ref="C175:F175"/>
    <mergeCell ref="A172:M172"/>
    <mergeCell ref="B173:F173"/>
    <mergeCell ref="G173:M173"/>
    <mergeCell ref="A171:F171"/>
    <mergeCell ref="C170:F170"/>
    <mergeCell ref="A168:M168"/>
    <mergeCell ref="B169:F169"/>
    <mergeCell ref="G169:M169"/>
    <mergeCell ref="A167:F167"/>
    <mergeCell ref="C166:F166"/>
    <mergeCell ref="C163:F163"/>
    <mergeCell ref="C164:F164"/>
    <mergeCell ref="C161:F161"/>
    <mergeCell ref="C162:F162"/>
    <mergeCell ref="A159:M159"/>
    <mergeCell ref="B160:F160"/>
    <mergeCell ref="G160:M160"/>
    <mergeCell ref="A158:F158"/>
    <mergeCell ref="C156:F156"/>
    <mergeCell ref="G154:M154"/>
    <mergeCell ref="C155:F155"/>
    <mergeCell ref="B154:F154"/>
    <mergeCell ref="A153:M153"/>
    <mergeCell ref="A152:F152"/>
    <mergeCell ref="C150:F150"/>
    <mergeCell ref="C151:F151"/>
    <mergeCell ref="C148:F148"/>
    <mergeCell ref="C149:F149"/>
    <mergeCell ref="A146:M146"/>
    <mergeCell ref="B147:F147"/>
    <mergeCell ref="G147:M147"/>
    <mergeCell ref="A145:F145"/>
    <mergeCell ref="C144:F144"/>
    <mergeCell ref="C142:F142"/>
    <mergeCell ref="C143:F143"/>
    <mergeCell ref="G140:M140"/>
    <mergeCell ref="C141:F141"/>
    <mergeCell ref="B140:F140"/>
    <mergeCell ref="A139:M139"/>
    <mergeCell ref="A138:F138"/>
    <mergeCell ref="C136:F136"/>
    <mergeCell ref="C137:F137"/>
    <mergeCell ref="A134:M134"/>
    <mergeCell ref="B135:F135"/>
    <mergeCell ref="G135:M135"/>
    <mergeCell ref="A133:F133"/>
    <mergeCell ref="C132:F132"/>
    <mergeCell ref="A130:M130"/>
    <mergeCell ref="B131:F131"/>
    <mergeCell ref="G131:M131"/>
    <mergeCell ref="A129:F129"/>
    <mergeCell ref="C128:F128"/>
    <mergeCell ref="A126:M126"/>
    <mergeCell ref="B127:F127"/>
    <mergeCell ref="G127:M127"/>
    <mergeCell ref="A125:F125"/>
    <mergeCell ref="C124:F124"/>
    <mergeCell ref="A122:M122"/>
    <mergeCell ref="B123:F123"/>
    <mergeCell ref="G123:M123"/>
    <mergeCell ref="A121:F121"/>
    <mergeCell ref="C120:F120"/>
    <mergeCell ref="A118:M118"/>
    <mergeCell ref="B119:F119"/>
    <mergeCell ref="G119:M119"/>
    <mergeCell ref="A117:F117"/>
    <mergeCell ref="C116:F116"/>
    <mergeCell ref="G114:M114"/>
    <mergeCell ref="B115:F115"/>
    <mergeCell ref="G115:M115"/>
    <mergeCell ref="B114:F114"/>
    <mergeCell ref="A113:F113"/>
    <mergeCell ref="A112:M112"/>
    <mergeCell ref="A110:F110"/>
    <mergeCell ref="A107:F107"/>
    <mergeCell ref="C106:F106"/>
    <mergeCell ref="C104:F104"/>
    <mergeCell ref="C105:F105"/>
    <mergeCell ref="C102:F102"/>
    <mergeCell ref="C103:F103"/>
    <mergeCell ref="C100:F100"/>
    <mergeCell ref="C101:F101"/>
    <mergeCell ref="C98:F98"/>
    <mergeCell ref="C99:F99"/>
    <mergeCell ref="C95:F95"/>
    <mergeCell ref="C96:F96"/>
    <mergeCell ref="C93:F93"/>
    <mergeCell ref="C94:F94"/>
    <mergeCell ref="C89:F89"/>
    <mergeCell ref="C92:F92"/>
    <mergeCell ref="C87:F87"/>
    <mergeCell ref="C88:F88"/>
    <mergeCell ref="C85:F85"/>
    <mergeCell ref="C86:F86"/>
    <mergeCell ref="A84:F84"/>
    <mergeCell ref="A83:M83"/>
    <mergeCell ref="A81:F81"/>
    <mergeCell ref="C79:F79"/>
    <mergeCell ref="C80:F80"/>
    <mergeCell ref="A78:F78"/>
    <mergeCell ref="A77:M77"/>
    <mergeCell ref="A75:F75"/>
    <mergeCell ref="C74:F74"/>
    <mergeCell ref="C72:F72"/>
    <mergeCell ref="C73:F73"/>
    <mergeCell ref="C70:F70"/>
    <mergeCell ref="C71:F71"/>
    <mergeCell ref="C68:F68"/>
    <mergeCell ref="C69:F69"/>
    <mergeCell ref="C66:F66"/>
    <mergeCell ref="C67:F67"/>
    <mergeCell ref="C64:F64"/>
    <mergeCell ref="C65:F65"/>
    <mergeCell ref="C62:F62"/>
    <mergeCell ref="C63:F63"/>
    <mergeCell ref="C60:F60"/>
    <mergeCell ref="C61:F61"/>
    <mergeCell ref="C58:F58"/>
    <mergeCell ref="C59:F59"/>
    <mergeCell ref="C56:F56"/>
    <mergeCell ref="C57:F57"/>
    <mergeCell ref="C54:F54"/>
    <mergeCell ref="C55:F55"/>
    <mergeCell ref="C52:F52"/>
    <mergeCell ref="C53:F53"/>
    <mergeCell ref="C50:F50"/>
    <mergeCell ref="C51:F51"/>
    <mergeCell ref="C48:F48"/>
    <mergeCell ref="C49:F49"/>
    <mergeCell ref="C46:F46"/>
    <mergeCell ref="C47:F47"/>
    <mergeCell ref="C44:F44"/>
    <mergeCell ref="C45:F45"/>
    <mergeCell ref="C42:F42"/>
    <mergeCell ref="C43:F43"/>
    <mergeCell ref="C40:F40"/>
    <mergeCell ref="C41:F41"/>
    <mergeCell ref="C38:F38"/>
    <mergeCell ref="C39:F39"/>
    <mergeCell ref="C36:F36"/>
    <mergeCell ref="C37:F37"/>
    <mergeCell ref="C34:F34"/>
    <mergeCell ref="C35:F35"/>
    <mergeCell ref="C32:F32"/>
    <mergeCell ref="C33:F33"/>
    <mergeCell ref="C30:F30"/>
    <mergeCell ref="C31:F31"/>
    <mergeCell ref="C28:F28"/>
    <mergeCell ref="C29:F29"/>
    <mergeCell ref="A27:F27"/>
    <mergeCell ref="A26:M26"/>
    <mergeCell ref="A24:F24"/>
    <mergeCell ref="C22:F22"/>
    <mergeCell ref="C23:F23"/>
    <mergeCell ref="C20:F20"/>
    <mergeCell ref="C21:F21"/>
    <mergeCell ref="C18:F18"/>
    <mergeCell ref="C19:F19"/>
    <mergeCell ref="C16:F16"/>
    <mergeCell ref="C17:F17"/>
    <mergeCell ref="C14:F14"/>
    <mergeCell ref="C15:F15"/>
    <mergeCell ref="A5:M5"/>
    <mergeCell ref="A4:M4"/>
    <mergeCell ref="A3:M3"/>
    <mergeCell ref="A2:B2"/>
    <mergeCell ref="C1:H2"/>
    <mergeCell ref="A1:B1"/>
    <mergeCell ref="C12:F12"/>
    <mergeCell ref="C13:F13"/>
    <mergeCell ref="C10:F10"/>
    <mergeCell ref="C11:F11"/>
    <mergeCell ref="G8:M8"/>
    <mergeCell ref="C9:F9"/>
    <mergeCell ref="B8:F8"/>
    <mergeCell ref="A6:M6"/>
    <mergeCell ref="A7:F7"/>
  </mergeCells>
  <printOptions horizontalCentered="1"/>
  <pageMargins left="0.39370078740157477" right="0.39370078740157477" top="0.78740157480314954" bottom="0.39370078740157477" header="0" footer="0"/>
  <pageSetup paperSize="9" scale="68" fitToHeight="0" orientation="portrait" r:id="rId1"/>
  <headerFooter>
    <oddHeader>Stránka &amp;P&amp;RNávrh RO č. 5 města Příbor na rok 2020_příjmy, výdaje, financování.docx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RozpUpr_SU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2020-09-24T07:56:50Z</cp:lastPrinted>
  <dcterms:created xsi:type="dcterms:W3CDTF">2020-09-17T10:19:36Z</dcterms:created>
  <dcterms:modified xsi:type="dcterms:W3CDTF">2020-10-09T06:12:52Z</dcterms:modified>
</cp:coreProperties>
</file>