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08" yWindow="-108" windowWidth="23256" windowHeight="12576"/>
  </bookViews>
  <sheets>
    <sheet name="List1" sheetId="1" r:id="rId1"/>
  </sheets>
  <calcPr calcId="181029" concurrentCalc="0"/>
</workbook>
</file>

<file path=xl/calcChain.xml><?xml version="1.0" encoding="utf-8"?>
<calcChain xmlns="http://schemas.openxmlformats.org/spreadsheetml/2006/main">
  <c r="M3" i="1" l="1"/>
  <c r="N3" i="1"/>
  <c r="O3" i="1"/>
  <c r="I3" i="1"/>
  <c r="M4" i="1"/>
  <c r="N4" i="1"/>
  <c r="O4" i="1"/>
  <c r="I4" i="1"/>
  <c r="M5" i="1"/>
  <c r="N5" i="1"/>
  <c r="O5" i="1"/>
  <c r="I5" i="1"/>
  <c r="M6" i="1"/>
  <c r="N6" i="1"/>
  <c r="O6" i="1"/>
  <c r="I6" i="1"/>
  <c r="M7" i="1"/>
  <c r="N7" i="1"/>
  <c r="O7" i="1"/>
  <c r="I7" i="1"/>
  <c r="M8" i="1"/>
  <c r="N8" i="1"/>
  <c r="O8" i="1"/>
  <c r="I8" i="1"/>
  <c r="M9" i="1"/>
  <c r="N9" i="1"/>
  <c r="O9" i="1"/>
  <c r="I9" i="1"/>
  <c r="M10" i="1"/>
  <c r="N10" i="1"/>
  <c r="O10" i="1"/>
  <c r="I10" i="1"/>
  <c r="M11" i="1"/>
  <c r="N11" i="1"/>
  <c r="O11" i="1"/>
  <c r="I11" i="1"/>
  <c r="M12" i="1"/>
  <c r="N12" i="1"/>
  <c r="O12" i="1"/>
  <c r="I12" i="1"/>
  <c r="M13" i="1"/>
  <c r="N13" i="1"/>
  <c r="O13" i="1"/>
  <c r="I13" i="1"/>
  <c r="M14" i="1"/>
  <c r="N14" i="1"/>
  <c r="O14" i="1"/>
  <c r="I14" i="1"/>
  <c r="M15" i="1"/>
  <c r="N15" i="1"/>
  <c r="O15" i="1"/>
  <c r="I15" i="1"/>
  <c r="M16" i="1"/>
  <c r="N16" i="1"/>
  <c r="O16" i="1"/>
  <c r="I16" i="1"/>
  <c r="M17" i="1"/>
  <c r="N17" i="1"/>
  <c r="O17" i="1"/>
  <c r="I17" i="1"/>
  <c r="M18" i="1"/>
  <c r="N18" i="1"/>
  <c r="O18" i="1"/>
  <c r="I18" i="1"/>
  <c r="M19" i="1"/>
  <c r="N19" i="1"/>
  <c r="O19" i="1"/>
  <c r="I19" i="1"/>
  <c r="M20" i="1"/>
  <c r="N20" i="1"/>
  <c r="O20" i="1"/>
  <c r="I20" i="1"/>
  <c r="M21" i="1"/>
  <c r="N21" i="1"/>
  <c r="O21" i="1"/>
  <c r="I21" i="1"/>
  <c r="M22" i="1"/>
  <c r="N22" i="1"/>
  <c r="O22" i="1"/>
  <c r="I22" i="1"/>
  <c r="M23" i="1"/>
  <c r="N23" i="1"/>
  <c r="O23" i="1"/>
  <c r="I23" i="1"/>
  <c r="M24" i="1"/>
  <c r="N24" i="1"/>
  <c r="O24" i="1"/>
  <c r="I24" i="1"/>
  <c r="M25" i="1"/>
  <c r="N25" i="1"/>
  <c r="O25" i="1"/>
  <c r="I25" i="1"/>
  <c r="M26" i="1"/>
  <c r="N26" i="1"/>
  <c r="O26" i="1"/>
  <c r="I26" i="1"/>
  <c r="M27" i="1"/>
  <c r="N27" i="1"/>
  <c r="O27" i="1"/>
  <c r="I27" i="1"/>
  <c r="M28" i="1"/>
  <c r="N28" i="1"/>
  <c r="O28" i="1"/>
  <c r="I28" i="1"/>
  <c r="M29" i="1"/>
  <c r="N29" i="1"/>
  <c r="O29" i="1"/>
  <c r="I29" i="1"/>
  <c r="M30" i="1"/>
  <c r="N30" i="1"/>
  <c r="O30" i="1"/>
  <c r="I30" i="1"/>
  <c r="M31" i="1"/>
  <c r="N31" i="1"/>
  <c r="O31" i="1"/>
  <c r="I31" i="1"/>
  <c r="M32" i="1"/>
  <c r="N32" i="1"/>
  <c r="O32" i="1"/>
  <c r="I32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" i="1"/>
  <c r="I33" i="1"/>
  <c r="D33" i="1"/>
  <c r="B33" i="1"/>
  <c r="C33" i="1"/>
  <c r="E33" i="1"/>
  <c r="F33" i="1"/>
  <c r="G33" i="1"/>
  <c r="H33" i="1"/>
  <c r="M33" i="1"/>
  <c r="N33" i="1"/>
  <c r="O3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" i="1"/>
  <c r="J33" i="1"/>
  <c r="K33" i="1"/>
</calcChain>
</file>

<file path=xl/sharedStrings.xml><?xml version="1.0" encoding="utf-8"?>
<sst xmlns="http://schemas.openxmlformats.org/spreadsheetml/2006/main" count="43" uniqueCount="42">
  <si>
    <t>Ivana Žárská</t>
  </si>
  <si>
    <t>Radek Jurečka</t>
  </si>
  <si>
    <t>Mgr. Pavel Netušil</t>
  </si>
  <si>
    <t>Ing. Milan Střelka</t>
  </si>
  <si>
    <t>Průměrná výše podpory na žadatele</t>
  </si>
  <si>
    <t>Celkem</t>
  </si>
  <si>
    <t>Mgr. Silvie Piškytlová</t>
  </si>
  <si>
    <t>Stanislav Štefek, DiS.</t>
  </si>
  <si>
    <t>Ing. arch. Jan Malík</t>
  </si>
  <si>
    <t xml:space="preserve">Požadovaná výše </t>
  </si>
  <si>
    <t>Žadatelé</t>
  </si>
  <si>
    <t>BAV KLUB, bubenická párty</t>
  </si>
  <si>
    <t>BAV KLUB, duhový tábor</t>
  </si>
  <si>
    <t>CENTRUM BYSTŘINA, CD Valentin</t>
  </si>
  <si>
    <t>CENTRUM BYSTŘINA, CD Musica Prib.</t>
  </si>
  <si>
    <t>ČESKÝ SVAZ CHOVATELŮ, dětský den</t>
  </si>
  <si>
    <t>JAN TYLLICH, tanec pro všechny</t>
  </si>
  <si>
    <t>JAN TYLLICH, city camp</t>
  </si>
  <si>
    <t>JAN TYLLICH, zahrady v tanci</t>
  </si>
  <si>
    <t>KČT Janáčkovy chodníčky</t>
  </si>
  <si>
    <t>KČT Lysá hora</t>
  </si>
  <si>
    <t>KYNOLOGICKÝ KLUB, memor. B. Sochara</t>
  </si>
  <si>
    <t>MASARYKOVO GYMNÁZIUM, adapt. kurz</t>
  </si>
  <si>
    <t>MYSLIVECKÝ SPOLEK HÁJOV, odpoledne</t>
  </si>
  <si>
    <t>SDH PRCHALOV, baví se celá rodina</t>
  </si>
  <si>
    <t>PŘÍDLO,  zpracování pověstí</t>
  </si>
  <si>
    <t>SKDG, turnaj pro veřejnost</t>
  </si>
  <si>
    <t>SPOLEK HUDEBNÍKŮ, pouťový koncert</t>
  </si>
  <si>
    <t>SDH HÁJOV, výlet pro mladé hasiče</t>
  </si>
  <si>
    <t>TJ SOKOL, memoriál Milana Strakoše</t>
  </si>
  <si>
    <t>TJ SOKOL, mikulášský turnaj</t>
  </si>
  <si>
    <t>TJ SOKOL, příborské deskovky</t>
  </si>
  <si>
    <t>TJ SOKOL, sokolšlap</t>
  </si>
  <si>
    <t>TAJV, sportovní den mládeže</t>
  </si>
  <si>
    <t>Veřejná finanční podpora - Granty</t>
  </si>
  <si>
    <t>ČSKÝ SVAZ VČELAŘŮ, vč. odpoledne</t>
  </si>
  <si>
    <t>EVA MORAVČÍKOVÁ, dig. záznamy</t>
  </si>
  <si>
    <t>SKDG, 3. MT</t>
  </si>
  <si>
    <t>SKDG, open 6.6</t>
  </si>
  <si>
    <t>SKDG, open 5.6</t>
  </si>
  <si>
    <t>ZDENĚK KÜBEL, historie výroby os. aut</t>
  </si>
  <si>
    <t>KYNOLOGICKÝ KLUB, mikuláš. závody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</si>
</sst>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\ &quot;Kč&quot;"/>
  </numFmts>
  <fonts count="9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8"/>
      <color indexed="8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165" fontId="0" fillId="0" borderId="0" xfId="0" applyNumberFormat="1" applyAlignment="1">
      <alignment wrapText="1"/>
    </xf>
    <xf numFmtId="0" fontId="3" fillId="0" borderId="0" xfId="0" applyFont="1" applyAlignment="1">
      <alignment vertical="center"/>
    </xf>
    <xf numFmtId="0" fontId="0" fillId="0" borderId="6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/>
    <xf numFmtId="0" fontId="4" fillId="2" borderId="3" xfId="0" applyFont="1" applyFill="1" applyBorder="1" applyAlignment="1">
      <alignment horizontal="center" vertical="center" wrapText="1"/>
    </xf>
    <xf numFmtId="165" fontId="4" fillId="2" borderId="10" xfId="0" applyNumberFormat="1" applyFont="1" applyFill="1" applyBorder="1" applyAlignment="1">
      <alignment horizontal="center" vertical="center" wrapText="1"/>
    </xf>
    <xf numFmtId="165" fontId="4" fillId="2" borderId="11" xfId="0" applyNumberFormat="1" applyFont="1" applyFill="1" applyBorder="1" applyAlignment="1">
      <alignment horizontal="center" vertical="center" wrapText="1"/>
    </xf>
    <xf numFmtId="165" fontId="5" fillId="2" borderId="11" xfId="0" applyNumberFormat="1" applyFont="1" applyFill="1" applyBorder="1" applyAlignment="1">
      <alignment horizontal="center" vertical="center" wrapText="1"/>
    </xf>
    <xf numFmtId="165" fontId="4" fillId="2" borderId="4" xfId="0" applyNumberFormat="1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0" borderId="13" xfId="0" applyFont="1" applyBorder="1"/>
    <xf numFmtId="0" fontId="0" fillId="0" borderId="14" xfId="0" applyFont="1" applyBorder="1" applyAlignment="1">
      <alignment horizontal="left" vertical="center" wrapText="1"/>
    </xf>
    <xf numFmtId="165" fontId="0" fillId="0" borderId="6" xfId="0" applyNumberFormat="1" applyBorder="1" applyAlignment="1">
      <alignment horizontal="center" vertical="center" wrapText="1"/>
    </xf>
    <xf numFmtId="165" fontId="2" fillId="0" borderId="8" xfId="0" applyNumberFormat="1" applyFont="1" applyBorder="1" applyAlignment="1">
      <alignment horizontal="center" vertical="center" wrapText="1"/>
    </xf>
    <xf numFmtId="165" fontId="6" fillId="0" borderId="10" xfId="0" applyNumberFormat="1" applyFont="1" applyFill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65" fontId="2" fillId="0" borderId="9" xfId="0" applyNumberFormat="1" applyFont="1" applyBorder="1" applyAlignment="1">
      <alignment horizontal="center" vertical="center" wrapText="1"/>
    </xf>
    <xf numFmtId="165" fontId="6" fillId="0" borderId="11" xfId="0" applyNumberFormat="1" applyFont="1" applyBorder="1" applyAlignment="1">
      <alignment horizontal="center" vertical="center"/>
    </xf>
    <xf numFmtId="165" fontId="6" fillId="0" borderId="1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65" fontId="7" fillId="0" borderId="11" xfId="0" applyNumberFormat="1" applyFont="1" applyFill="1" applyBorder="1" applyAlignment="1">
      <alignment horizontal="center" vertical="center"/>
    </xf>
    <xf numFmtId="165" fontId="6" fillId="0" borderId="11" xfId="0" applyNumberFormat="1" applyFont="1" applyFill="1" applyBorder="1" applyAlignment="1">
      <alignment horizontal="center" vertical="center"/>
    </xf>
    <xf numFmtId="165" fontId="6" fillId="0" borderId="12" xfId="0" applyNumberFormat="1" applyFont="1" applyFill="1" applyBorder="1" applyAlignment="1">
      <alignment horizontal="center" vertical="center"/>
    </xf>
    <xf numFmtId="165" fontId="4" fillId="0" borderId="5" xfId="0" applyNumberFormat="1" applyFont="1" applyBorder="1" applyAlignment="1">
      <alignment horizontal="center" vertical="center" wrapText="1"/>
    </xf>
    <xf numFmtId="165" fontId="6" fillId="0" borderId="4" xfId="0" applyNumberFormat="1" applyFont="1" applyBorder="1"/>
    <xf numFmtId="165" fontId="0" fillId="0" borderId="0" xfId="0" applyNumberFormat="1"/>
    <xf numFmtId="165" fontId="0" fillId="0" borderId="0" xfId="0" applyNumberFormat="1" applyAlignment="1">
      <alignment vertical="center"/>
    </xf>
    <xf numFmtId="0" fontId="0" fillId="0" borderId="0" xfId="0" applyAlignment="1" applyProtection="1">
      <alignment wrapText="1"/>
      <protection hidden="1"/>
    </xf>
    <xf numFmtId="0" fontId="4" fillId="2" borderId="3" xfId="0" applyFont="1" applyFill="1" applyBorder="1" applyAlignment="1" applyProtection="1">
      <alignment horizontal="center" vertical="center" wrapText="1"/>
      <protection hidden="1"/>
    </xf>
    <xf numFmtId="165" fontId="4" fillId="2" borderId="10" xfId="0" applyNumberFormat="1" applyFont="1" applyFill="1" applyBorder="1" applyAlignment="1" applyProtection="1">
      <alignment horizontal="center" vertical="center" wrapText="1"/>
      <protection hidden="1"/>
    </xf>
    <xf numFmtId="165" fontId="4" fillId="0" borderId="5" xfId="0" applyNumberFormat="1" applyFont="1" applyBorder="1" applyAlignment="1" applyProtection="1">
      <alignment horizontal="center" vertical="center" wrapText="1"/>
      <protection hidden="1"/>
    </xf>
    <xf numFmtId="164" fontId="0" fillId="0" borderId="0" xfId="0" applyNumberFormat="1" applyAlignment="1" applyProtection="1">
      <alignment wrapText="1"/>
      <protection hidden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9"/>
  <sheetViews>
    <sheetView tabSelected="1" zoomScale="90" zoomScaleNormal="90" workbookViewId="0">
      <selection activeCell="I1" sqref="I1:I1048576"/>
    </sheetView>
  </sheetViews>
  <sheetFormatPr defaultColWidth="10.33203125" defaultRowHeight="14.4" x14ac:dyDescent="0.3"/>
  <cols>
    <col min="1" max="1" width="22.109375" customWidth="1"/>
    <col min="2" max="8" width="13.33203125" style="1" customWidth="1"/>
    <col min="9" max="9" width="17.5546875" style="37" customWidth="1"/>
    <col min="10" max="10" width="23.109375" style="1" hidden="1" customWidth="1"/>
    <col min="11" max="11" width="16.88671875" customWidth="1"/>
    <col min="12" max="15" width="0" hidden="1" customWidth="1"/>
  </cols>
  <sheetData>
    <row r="1" spans="1:16" ht="25.5" customHeight="1" thickBot="1" x14ac:dyDescent="0.35">
      <c r="A1" s="4" t="s">
        <v>34</v>
      </c>
    </row>
    <row r="2" spans="1:16" ht="62.25" customHeight="1" thickBot="1" x14ac:dyDescent="0.35">
      <c r="A2" s="16" t="s">
        <v>10</v>
      </c>
      <c r="B2" s="17" t="s">
        <v>1</v>
      </c>
      <c r="C2" s="17" t="s">
        <v>8</v>
      </c>
      <c r="D2" s="17" t="s">
        <v>2</v>
      </c>
      <c r="E2" s="17" t="s">
        <v>6</v>
      </c>
      <c r="F2" s="17" t="s">
        <v>3</v>
      </c>
      <c r="G2" s="17" t="s">
        <v>7</v>
      </c>
      <c r="H2" s="18" t="s">
        <v>0</v>
      </c>
      <c r="I2" s="38" t="s">
        <v>4</v>
      </c>
      <c r="J2" s="10" t="s">
        <v>4</v>
      </c>
      <c r="K2" s="15" t="s">
        <v>9</v>
      </c>
    </row>
    <row r="3" spans="1:16" ht="42.6" customHeight="1" thickBot="1" x14ac:dyDescent="0.35">
      <c r="A3" s="5" t="s">
        <v>11</v>
      </c>
      <c r="B3" s="21">
        <v>7000</v>
      </c>
      <c r="C3" s="21">
        <v>10000</v>
      </c>
      <c r="D3" s="21">
        <v>7000</v>
      </c>
      <c r="E3" s="21">
        <v>6000</v>
      </c>
      <c r="F3" s="21">
        <v>5000</v>
      </c>
      <c r="G3" s="21">
        <v>5000</v>
      </c>
      <c r="H3" s="22">
        <v>0</v>
      </c>
      <c r="I3" s="39">
        <f>O3/5</f>
        <v>6000</v>
      </c>
      <c r="J3" s="11">
        <f t="shared" ref="J3:J32" si="0">AVERAGE(B3:H3)</f>
        <v>5714.2857142857147</v>
      </c>
      <c r="K3" s="23">
        <v>29600</v>
      </c>
      <c r="L3" s="36">
        <f>D3-J3</f>
        <v>1285.7142857142853</v>
      </c>
      <c r="M3" s="36">
        <f>MAX(B3:H3)</f>
        <v>10000</v>
      </c>
      <c r="N3" s="36">
        <f>MIN(B3:H3)</f>
        <v>0</v>
      </c>
      <c r="O3" s="36">
        <f>SUM(B3:H3)-M3-N3</f>
        <v>30000</v>
      </c>
      <c r="P3" s="36"/>
    </row>
    <row r="4" spans="1:16" ht="42.6" customHeight="1" thickBot="1" x14ac:dyDescent="0.35">
      <c r="A4" s="6" t="s">
        <v>12</v>
      </c>
      <c r="B4" s="24">
        <v>2000</v>
      </c>
      <c r="C4" s="24">
        <v>5000</v>
      </c>
      <c r="D4" s="24">
        <v>12000</v>
      </c>
      <c r="E4" s="24">
        <v>8000</v>
      </c>
      <c r="F4" s="24">
        <v>15000</v>
      </c>
      <c r="G4" s="24">
        <v>3000</v>
      </c>
      <c r="H4" s="25">
        <v>15000</v>
      </c>
      <c r="I4" s="39">
        <f t="shared" ref="I4:I32" si="1">O4/5</f>
        <v>8600</v>
      </c>
      <c r="J4" s="12">
        <f t="shared" si="0"/>
        <v>8571.4285714285706</v>
      </c>
      <c r="K4" s="26">
        <v>50000</v>
      </c>
      <c r="L4" s="36">
        <f t="shared" ref="L4:L32" si="2">D4-J4</f>
        <v>3428.5714285714294</v>
      </c>
      <c r="M4" s="36">
        <f t="shared" ref="M4:M33" si="3">MAX(B4:H4)</f>
        <v>15000</v>
      </c>
      <c r="N4" s="36">
        <f t="shared" ref="N4:N33" si="4">MIN(B4:H4)</f>
        <v>2000</v>
      </c>
      <c r="O4" s="36">
        <f t="shared" ref="O4:O33" si="5">SUM(B4:H4)-M4-N4</f>
        <v>43000</v>
      </c>
      <c r="P4" s="36"/>
    </row>
    <row r="5" spans="1:16" ht="42.6" customHeight="1" thickBot="1" x14ac:dyDescent="0.35">
      <c r="A5" s="6" t="s">
        <v>13</v>
      </c>
      <c r="B5" s="24">
        <v>0</v>
      </c>
      <c r="C5" s="24">
        <v>5000</v>
      </c>
      <c r="D5" s="24">
        <v>7000</v>
      </c>
      <c r="E5" s="24">
        <v>6000</v>
      </c>
      <c r="F5" s="24">
        <v>1000</v>
      </c>
      <c r="G5" s="24">
        <v>5000</v>
      </c>
      <c r="H5" s="25">
        <v>0</v>
      </c>
      <c r="I5" s="39">
        <f t="shared" si="1"/>
        <v>3400</v>
      </c>
      <c r="J5" s="12">
        <f t="shared" si="0"/>
        <v>3428.5714285714284</v>
      </c>
      <c r="K5" s="26">
        <v>38000</v>
      </c>
      <c r="L5" s="36">
        <f t="shared" si="2"/>
        <v>3571.4285714285716</v>
      </c>
      <c r="M5" s="36">
        <f t="shared" si="3"/>
        <v>7000</v>
      </c>
      <c r="N5" s="36">
        <f t="shared" si="4"/>
        <v>0</v>
      </c>
      <c r="O5" s="36">
        <f t="shared" si="5"/>
        <v>17000</v>
      </c>
      <c r="P5" s="36"/>
    </row>
    <row r="6" spans="1:16" ht="42.6" customHeight="1" thickBot="1" x14ac:dyDescent="0.35">
      <c r="A6" s="6" t="s">
        <v>14</v>
      </c>
      <c r="B6" s="24">
        <v>0</v>
      </c>
      <c r="C6" s="24">
        <v>5000</v>
      </c>
      <c r="D6" s="24">
        <v>7000</v>
      </c>
      <c r="E6" s="24">
        <v>8000</v>
      </c>
      <c r="F6" s="24">
        <v>1000</v>
      </c>
      <c r="G6" s="24">
        <v>5000</v>
      </c>
      <c r="H6" s="25">
        <v>0</v>
      </c>
      <c r="I6" s="39">
        <f t="shared" si="1"/>
        <v>3600</v>
      </c>
      <c r="J6" s="12">
        <f t="shared" si="0"/>
        <v>3714.2857142857142</v>
      </c>
      <c r="K6" s="26">
        <v>49000</v>
      </c>
      <c r="L6" s="36">
        <f t="shared" si="2"/>
        <v>3285.7142857142858</v>
      </c>
      <c r="M6" s="36">
        <f t="shared" si="3"/>
        <v>8000</v>
      </c>
      <c r="N6" s="36">
        <f t="shared" si="4"/>
        <v>0</v>
      </c>
      <c r="O6" s="36">
        <f t="shared" si="5"/>
        <v>18000</v>
      </c>
      <c r="P6" s="36"/>
    </row>
    <row r="7" spans="1:16" ht="42.6" customHeight="1" thickBot="1" x14ac:dyDescent="0.35">
      <c r="A7" s="7" t="s">
        <v>15</v>
      </c>
      <c r="B7" s="24">
        <v>3000</v>
      </c>
      <c r="C7" s="24">
        <v>2000</v>
      </c>
      <c r="D7" s="24">
        <v>3000</v>
      </c>
      <c r="E7" s="24">
        <v>2000</v>
      </c>
      <c r="F7" s="24">
        <v>2000</v>
      </c>
      <c r="G7" s="24">
        <v>3000</v>
      </c>
      <c r="H7" s="25">
        <v>5000</v>
      </c>
      <c r="I7" s="39">
        <f t="shared" si="1"/>
        <v>2600</v>
      </c>
      <c r="J7" s="12">
        <f t="shared" si="0"/>
        <v>2857.1428571428573</v>
      </c>
      <c r="K7" s="27">
        <v>8500</v>
      </c>
      <c r="L7" s="36">
        <f t="shared" si="2"/>
        <v>142.85714285714266</v>
      </c>
      <c r="M7" s="36">
        <f t="shared" si="3"/>
        <v>5000</v>
      </c>
      <c r="N7" s="36">
        <f t="shared" si="4"/>
        <v>2000</v>
      </c>
      <c r="O7" s="36">
        <f t="shared" si="5"/>
        <v>13000</v>
      </c>
      <c r="P7" s="36"/>
    </row>
    <row r="8" spans="1:16" s="9" customFormat="1" ht="42.6" customHeight="1" thickBot="1" x14ac:dyDescent="0.35">
      <c r="A8" s="8" t="s">
        <v>35</v>
      </c>
      <c r="B8" s="28">
        <v>9000</v>
      </c>
      <c r="C8" s="28">
        <v>5000</v>
      </c>
      <c r="D8" s="28">
        <v>2500</v>
      </c>
      <c r="E8" s="28">
        <v>2000</v>
      </c>
      <c r="F8" s="28">
        <v>5000</v>
      </c>
      <c r="G8" s="29">
        <v>7000</v>
      </c>
      <c r="H8" s="25">
        <v>5000</v>
      </c>
      <c r="I8" s="39">
        <f t="shared" si="1"/>
        <v>4900</v>
      </c>
      <c r="J8" s="13">
        <f t="shared" si="0"/>
        <v>5071.4285714285716</v>
      </c>
      <c r="K8" s="30">
        <v>16500</v>
      </c>
      <c r="L8" s="36">
        <f t="shared" si="2"/>
        <v>-2571.4285714285716</v>
      </c>
      <c r="M8" s="36">
        <f t="shared" si="3"/>
        <v>9000</v>
      </c>
      <c r="N8" s="36">
        <f t="shared" si="4"/>
        <v>2000</v>
      </c>
      <c r="O8" s="36">
        <f t="shared" si="5"/>
        <v>24500</v>
      </c>
      <c r="P8" s="36"/>
    </row>
    <row r="9" spans="1:16" s="9" customFormat="1" ht="42.6" customHeight="1" thickBot="1" x14ac:dyDescent="0.35">
      <c r="A9" s="8" t="s">
        <v>36</v>
      </c>
      <c r="B9" s="28">
        <v>0</v>
      </c>
      <c r="C9" s="28">
        <v>5000</v>
      </c>
      <c r="D9" s="28">
        <v>6000</v>
      </c>
      <c r="E9" s="28">
        <v>6000</v>
      </c>
      <c r="F9" s="28">
        <v>0</v>
      </c>
      <c r="G9" s="29">
        <v>4000</v>
      </c>
      <c r="H9" s="25">
        <v>0</v>
      </c>
      <c r="I9" s="39">
        <f t="shared" si="1"/>
        <v>3000</v>
      </c>
      <c r="J9" s="13">
        <f t="shared" si="0"/>
        <v>3000</v>
      </c>
      <c r="K9" s="30">
        <v>48000</v>
      </c>
      <c r="L9" s="36">
        <f t="shared" si="2"/>
        <v>3000</v>
      </c>
      <c r="M9" s="36">
        <f t="shared" si="3"/>
        <v>6000</v>
      </c>
      <c r="N9" s="36">
        <f t="shared" si="4"/>
        <v>0</v>
      </c>
      <c r="O9" s="36">
        <f t="shared" si="5"/>
        <v>15000</v>
      </c>
      <c r="P9" s="36"/>
    </row>
    <row r="10" spans="1:16" ht="42.6" customHeight="1" thickBot="1" x14ac:dyDescent="0.35">
      <c r="A10" s="7" t="s">
        <v>16</v>
      </c>
      <c r="B10" s="24">
        <v>15000</v>
      </c>
      <c r="C10" s="24">
        <v>10000</v>
      </c>
      <c r="D10" s="24">
        <v>5000</v>
      </c>
      <c r="E10" s="24">
        <v>5000</v>
      </c>
      <c r="F10" s="24">
        <v>5000</v>
      </c>
      <c r="G10" s="24">
        <v>11600</v>
      </c>
      <c r="H10" s="25">
        <v>0</v>
      </c>
      <c r="I10" s="39">
        <f t="shared" si="1"/>
        <v>7320</v>
      </c>
      <c r="J10" s="12">
        <f t="shared" si="0"/>
        <v>7371.4285714285716</v>
      </c>
      <c r="K10" s="31">
        <v>30000</v>
      </c>
      <c r="L10" s="36">
        <f t="shared" si="2"/>
        <v>-2371.4285714285716</v>
      </c>
      <c r="M10" s="36">
        <f t="shared" si="3"/>
        <v>15000</v>
      </c>
      <c r="N10" s="36">
        <f t="shared" si="4"/>
        <v>0</v>
      </c>
      <c r="O10" s="36">
        <f t="shared" si="5"/>
        <v>36600</v>
      </c>
      <c r="P10" s="36"/>
    </row>
    <row r="11" spans="1:16" ht="42.6" customHeight="1" thickBot="1" x14ac:dyDescent="0.35">
      <c r="A11" s="7" t="s">
        <v>17</v>
      </c>
      <c r="B11" s="24">
        <v>8000</v>
      </c>
      <c r="C11" s="24">
        <v>0</v>
      </c>
      <c r="D11" s="24">
        <v>4000</v>
      </c>
      <c r="E11" s="24">
        <v>5000</v>
      </c>
      <c r="F11" s="24">
        <v>5000</v>
      </c>
      <c r="G11" s="24">
        <v>1000</v>
      </c>
      <c r="H11" s="25">
        <v>0</v>
      </c>
      <c r="I11" s="39">
        <f t="shared" si="1"/>
        <v>3000</v>
      </c>
      <c r="J11" s="12">
        <f t="shared" si="0"/>
        <v>3285.7142857142858</v>
      </c>
      <c r="K11" s="31">
        <v>36000</v>
      </c>
      <c r="L11" s="36">
        <f t="shared" si="2"/>
        <v>714.28571428571422</v>
      </c>
      <c r="M11" s="36">
        <f t="shared" si="3"/>
        <v>8000</v>
      </c>
      <c r="N11" s="36">
        <f t="shared" si="4"/>
        <v>0</v>
      </c>
      <c r="O11" s="36">
        <f t="shared" si="5"/>
        <v>15000</v>
      </c>
      <c r="P11" s="36"/>
    </row>
    <row r="12" spans="1:16" ht="42.6" customHeight="1" thickBot="1" x14ac:dyDescent="0.35">
      <c r="A12" s="7" t="s">
        <v>18</v>
      </c>
      <c r="B12" s="24">
        <v>0</v>
      </c>
      <c r="C12" s="24">
        <v>10000</v>
      </c>
      <c r="D12" s="24">
        <v>3000</v>
      </c>
      <c r="E12" s="24">
        <v>3000</v>
      </c>
      <c r="F12" s="24">
        <v>1000</v>
      </c>
      <c r="G12" s="24">
        <v>5000</v>
      </c>
      <c r="H12" s="25">
        <v>10000</v>
      </c>
      <c r="I12" s="39">
        <f t="shared" si="1"/>
        <v>4400</v>
      </c>
      <c r="J12" s="12">
        <f t="shared" si="0"/>
        <v>4571.4285714285716</v>
      </c>
      <c r="K12" s="31">
        <v>20000</v>
      </c>
      <c r="L12" s="36">
        <f t="shared" si="2"/>
        <v>-1571.4285714285716</v>
      </c>
      <c r="M12" s="36">
        <f t="shared" si="3"/>
        <v>10000</v>
      </c>
      <c r="N12" s="36">
        <f t="shared" si="4"/>
        <v>0</v>
      </c>
      <c r="O12" s="36">
        <f t="shared" si="5"/>
        <v>22000</v>
      </c>
      <c r="P12" s="36"/>
    </row>
    <row r="13" spans="1:16" ht="42.6" customHeight="1" thickBot="1" x14ac:dyDescent="0.35">
      <c r="A13" s="7" t="s">
        <v>19</v>
      </c>
      <c r="B13" s="24">
        <v>2000</v>
      </c>
      <c r="C13" s="24">
        <v>1000</v>
      </c>
      <c r="D13" s="24">
        <v>2000</v>
      </c>
      <c r="E13" s="24">
        <v>1000</v>
      </c>
      <c r="F13" s="24">
        <v>3000</v>
      </c>
      <c r="G13" s="24">
        <v>5700</v>
      </c>
      <c r="H13" s="25">
        <v>2000</v>
      </c>
      <c r="I13" s="39">
        <f t="shared" si="1"/>
        <v>2000</v>
      </c>
      <c r="J13" s="12">
        <f t="shared" si="0"/>
        <v>2385.7142857142858</v>
      </c>
      <c r="K13" s="31">
        <v>5700</v>
      </c>
      <c r="L13" s="36">
        <f t="shared" si="2"/>
        <v>-385.71428571428578</v>
      </c>
      <c r="M13" s="36">
        <f t="shared" si="3"/>
        <v>5700</v>
      </c>
      <c r="N13" s="36">
        <f t="shared" si="4"/>
        <v>1000</v>
      </c>
      <c r="O13" s="36">
        <f t="shared" si="5"/>
        <v>10000</v>
      </c>
      <c r="P13" s="36"/>
    </row>
    <row r="14" spans="1:16" ht="42.6" customHeight="1" thickBot="1" x14ac:dyDescent="0.35">
      <c r="A14" s="7" t="s">
        <v>20</v>
      </c>
      <c r="B14" s="24">
        <v>2000</v>
      </c>
      <c r="C14" s="24">
        <v>1000</v>
      </c>
      <c r="D14" s="24">
        <v>2000</v>
      </c>
      <c r="E14" s="24">
        <v>2000</v>
      </c>
      <c r="F14" s="24">
        <v>2000</v>
      </c>
      <c r="G14" s="24">
        <v>3000</v>
      </c>
      <c r="H14" s="25">
        <v>5000</v>
      </c>
      <c r="I14" s="39">
        <f t="shared" si="1"/>
        <v>2200</v>
      </c>
      <c r="J14" s="12">
        <f t="shared" si="0"/>
        <v>2428.5714285714284</v>
      </c>
      <c r="K14" s="31">
        <v>10000</v>
      </c>
      <c r="L14" s="36">
        <f t="shared" si="2"/>
        <v>-428.57142857142844</v>
      </c>
      <c r="M14" s="36">
        <f t="shared" si="3"/>
        <v>5000</v>
      </c>
      <c r="N14" s="36">
        <f t="shared" si="4"/>
        <v>1000</v>
      </c>
      <c r="O14" s="36">
        <f t="shared" si="5"/>
        <v>11000</v>
      </c>
      <c r="P14" s="36"/>
    </row>
    <row r="15" spans="1:16" ht="42.6" customHeight="1" thickBot="1" x14ac:dyDescent="0.35">
      <c r="A15" s="7" t="s">
        <v>21</v>
      </c>
      <c r="B15" s="24">
        <v>12000</v>
      </c>
      <c r="C15" s="24">
        <v>5000</v>
      </c>
      <c r="D15" s="24">
        <v>3000</v>
      </c>
      <c r="E15" s="24">
        <v>4000</v>
      </c>
      <c r="F15" s="24">
        <v>10000</v>
      </c>
      <c r="G15" s="24">
        <v>12000</v>
      </c>
      <c r="H15" s="25">
        <v>0</v>
      </c>
      <c r="I15" s="39">
        <f t="shared" si="1"/>
        <v>6800</v>
      </c>
      <c r="J15" s="12">
        <f t="shared" si="0"/>
        <v>6571.4285714285716</v>
      </c>
      <c r="K15" s="31">
        <v>29000</v>
      </c>
      <c r="L15" s="36">
        <f t="shared" si="2"/>
        <v>-3571.4285714285716</v>
      </c>
      <c r="M15" s="36">
        <f t="shared" si="3"/>
        <v>12000</v>
      </c>
      <c r="N15" s="36">
        <f t="shared" si="4"/>
        <v>0</v>
      </c>
      <c r="O15" s="36">
        <f t="shared" si="5"/>
        <v>34000</v>
      </c>
      <c r="P15" s="36"/>
    </row>
    <row r="16" spans="1:16" ht="42.6" customHeight="1" thickBot="1" x14ac:dyDescent="0.35">
      <c r="A16" s="7" t="s">
        <v>41</v>
      </c>
      <c r="B16" s="24">
        <v>2000</v>
      </c>
      <c r="C16" s="24">
        <v>2000</v>
      </c>
      <c r="D16" s="24">
        <v>1000</v>
      </c>
      <c r="E16" s="24">
        <v>2000</v>
      </c>
      <c r="F16" s="24">
        <v>2000</v>
      </c>
      <c r="G16" s="24">
        <v>2000</v>
      </c>
      <c r="H16" s="25">
        <v>0</v>
      </c>
      <c r="I16" s="39">
        <f t="shared" si="1"/>
        <v>1800</v>
      </c>
      <c r="J16" s="12">
        <f t="shared" si="0"/>
        <v>1571.4285714285713</v>
      </c>
      <c r="K16" s="31">
        <v>7000</v>
      </c>
      <c r="L16" s="36">
        <f t="shared" si="2"/>
        <v>-571.42857142857133</v>
      </c>
      <c r="M16" s="36">
        <f t="shared" si="3"/>
        <v>2000</v>
      </c>
      <c r="N16" s="36">
        <f t="shared" si="4"/>
        <v>0</v>
      </c>
      <c r="O16" s="36">
        <f t="shared" si="5"/>
        <v>9000</v>
      </c>
      <c r="P16" s="36"/>
    </row>
    <row r="17" spans="1:16" ht="42.6" customHeight="1" thickBot="1" x14ac:dyDescent="0.35">
      <c r="A17" s="7" t="s">
        <v>22</v>
      </c>
      <c r="B17" s="24">
        <v>1000</v>
      </c>
      <c r="C17" s="24">
        <v>2000</v>
      </c>
      <c r="D17" s="24">
        <v>5000</v>
      </c>
      <c r="E17" s="24">
        <v>4000</v>
      </c>
      <c r="F17" s="24">
        <v>1000</v>
      </c>
      <c r="G17" s="24">
        <v>1000</v>
      </c>
      <c r="H17" s="25">
        <v>10000</v>
      </c>
      <c r="I17" s="39">
        <f t="shared" si="1"/>
        <v>2600</v>
      </c>
      <c r="J17" s="12">
        <f t="shared" si="0"/>
        <v>3428.5714285714284</v>
      </c>
      <c r="K17" s="31">
        <v>10000</v>
      </c>
      <c r="L17" s="36">
        <f t="shared" si="2"/>
        <v>1571.4285714285716</v>
      </c>
      <c r="M17" s="36">
        <f t="shared" si="3"/>
        <v>10000</v>
      </c>
      <c r="N17" s="36">
        <f t="shared" si="4"/>
        <v>1000</v>
      </c>
      <c r="O17" s="36">
        <f t="shared" si="5"/>
        <v>13000</v>
      </c>
      <c r="P17" s="36"/>
    </row>
    <row r="18" spans="1:16" ht="42.6" customHeight="1" thickBot="1" x14ac:dyDescent="0.35">
      <c r="A18" s="7" t="s">
        <v>23</v>
      </c>
      <c r="B18" s="24">
        <v>5000</v>
      </c>
      <c r="C18" s="24">
        <v>5000</v>
      </c>
      <c r="D18" s="24">
        <v>5000</v>
      </c>
      <c r="E18" s="24">
        <v>3000</v>
      </c>
      <c r="F18" s="24">
        <v>3000</v>
      </c>
      <c r="G18" s="24">
        <v>7000</v>
      </c>
      <c r="H18" s="25">
        <v>5000</v>
      </c>
      <c r="I18" s="39">
        <f t="shared" si="1"/>
        <v>4600</v>
      </c>
      <c r="J18" s="12">
        <f t="shared" si="0"/>
        <v>4714.2857142857147</v>
      </c>
      <c r="K18" s="31">
        <v>13000</v>
      </c>
      <c r="L18" s="36">
        <f t="shared" si="2"/>
        <v>285.71428571428532</v>
      </c>
      <c r="M18" s="36">
        <f t="shared" si="3"/>
        <v>7000</v>
      </c>
      <c r="N18" s="36">
        <f t="shared" si="4"/>
        <v>3000</v>
      </c>
      <c r="O18" s="36">
        <f t="shared" si="5"/>
        <v>23000</v>
      </c>
      <c r="P18" s="36"/>
    </row>
    <row r="19" spans="1:16" ht="42.6" customHeight="1" thickBot="1" x14ac:dyDescent="0.35">
      <c r="A19" s="7" t="s">
        <v>25</v>
      </c>
      <c r="B19" s="24">
        <v>0</v>
      </c>
      <c r="C19" s="24">
        <v>15000</v>
      </c>
      <c r="D19" s="24">
        <v>9000</v>
      </c>
      <c r="E19" s="24">
        <v>12000</v>
      </c>
      <c r="F19" s="24">
        <v>1000</v>
      </c>
      <c r="G19" s="24">
        <v>7000</v>
      </c>
      <c r="H19" s="25">
        <v>5000</v>
      </c>
      <c r="I19" s="39">
        <f t="shared" si="1"/>
        <v>6800</v>
      </c>
      <c r="J19" s="12">
        <f t="shared" si="0"/>
        <v>7000</v>
      </c>
      <c r="K19" s="31">
        <v>48000</v>
      </c>
      <c r="L19" s="36">
        <f t="shared" si="2"/>
        <v>2000</v>
      </c>
      <c r="M19" s="36">
        <f t="shared" si="3"/>
        <v>15000</v>
      </c>
      <c r="N19" s="36">
        <f t="shared" si="4"/>
        <v>0</v>
      </c>
      <c r="O19" s="36">
        <f t="shared" si="5"/>
        <v>34000</v>
      </c>
      <c r="P19" s="36"/>
    </row>
    <row r="20" spans="1:16" ht="42.6" customHeight="1" thickBot="1" x14ac:dyDescent="0.35">
      <c r="A20" s="7" t="s">
        <v>24</v>
      </c>
      <c r="B20" s="24">
        <v>23000</v>
      </c>
      <c r="C20" s="24">
        <v>10000</v>
      </c>
      <c r="D20" s="24">
        <v>9500</v>
      </c>
      <c r="E20" s="24">
        <v>9000</v>
      </c>
      <c r="F20" s="24">
        <v>10000</v>
      </c>
      <c r="G20" s="24">
        <v>12000</v>
      </c>
      <c r="H20" s="25">
        <v>15000</v>
      </c>
      <c r="I20" s="39">
        <f t="shared" si="1"/>
        <v>11300</v>
      </c>
      <c r="J20" s="12">
        <f t="shared" si="0"/>
        <v>12642.857142857143</v>
      </c>
      <c r="K20" s="31">
        <v>34000</v>
      </c>
      <c r="L20" s="36">
        <f t="shared" si="2"/>
        <v>-3142.8571428571431</v>
      </c>
      <c r="M20" s="36">
        <f t="shared" si="3"/>
        <v>23000</v>
      </c>
      <c r="N20" s="36">
        <f t="shared" si="4"/>
        <v>9000</v>
      </c>
      <c r="O20" s="36">
        <f t="shared" si="5"/>
        <v>56500</v>
      </c>
      <c r="P20" s="36"/>
    </row>
    <row r="21" spans="1:16" ht="42.6" customHeight="1" thickBot="1" x14ac:dyDescent="0.35">
      <c r="A21" s="7" t="s">
        <v>26</v>
      </c>
      <c r="B21" s="24">
        <v>0</v>
      </c>
      <c r="C21" s="24">
        <v>500</v>
      </c>
      <c r="D21" s="24">
        <v>500</v>
      </c>
      <c r="E21" s="24">
        <v>1000</v>
      </c>
      <c r="F21" s="24">
        <v>1000</v>
      </c>
      <c r="G21" s="24">
        <v>1000</v>
      </c>
      <c r="H21" s="25">
        <v>0</v>
      </c>
      <c r="I21" s="39">
        <f t="shared" si="1"/>
        <v>600</v>
      </c>
      <c r="J21" s="12">
        <f t="shared" si="0"/>
        <v>571.42857142857144</v>
      </c>
      <c r="K21" s="31">
        <v>2000</v>
      </c>
      <c r="L21" s="36">
        <f t="shared" si="2"/>
        <v>-71.428571428571445</v>
      </c>
      <c r="M21" s="36">
        <f t="shared" si="3"/>
        <v>1000</v>
      </c>
      <c r="N21" s="36">
        <f t="shared" si="4"/>
        <v>0</v>
      </c>
      <c r="O21" s="36">
        <f t="shared" si="5"/>
        <v>3000</v>
      </c>
      <c r="P21" s="36"/>
    </row>
    <row r="22" spans="1:16" ht="42.6" customHeight="1" thickBot="1" x14ac:dyDescent="0.35">
      <c r="A22" s="7" t="s">
        <v>37</v>
      </c>
      <c r="B22" s="24">
        <v>0</v>
      </c>
      <c r="C22" s="24">
        <v>1000</v>
      </c>
      <c r="D22" s="24">
        <v>1000</v>
      </c>
      <c r="E22" s="24">
        <v>2000</v>
      </c>
      <c r="F22" s="24">
        <v>1000</v>
      </c>
      <c r="G22" s="24">
        <v>1000</v>
      </c>
      <c r="H22" s="25">
        <v>4000</v>
      </c>
      <c r="I22" s="39">
        <f t="shared" si="1"/>
        <v>1200</v>
      </c>
      <c r="J22" s="12">
        <f t="shared" si="0"/>
        <v>1428.5714285714287</v>
      </c>
      <c r="K22" s="31">
        <v>8000</v>
      </c>
      <c r="L22" s="36">
        <f t="shared" si="2"/>
        <v>-428.57142857142867</v>
      </c>
      <c r="M22" s="36">
        <f t="shared" si="3"/>
        <v>4000</v>
      </c>
      <c r="N22" s="36">
        <f t="shared" si="4"/>
        <v>0</v>
      </c>
      <c r="O22" s="36">
        <f t="shared" si="5"/>
        <v>6000</v>
      </c>
      <c r="P22" s="36"/>
    </row>
    <row r="23" spans="1:16" ht="42.6" customHeight="1" thickBot="1" x14ac:dyDescent="0.35">
      <c r="A23" s="7" t="s">
        <v>38</v>
      </c>
      <c r="B23" s="24">
        <v>0</v>
      </c>
      <c r="C23" s="24">
        <v>500</v>
      </c>
      <c r="D23" s="24">
        <v>0</v>
      </c>
      <c r="E23" s="24">
        <v>1000</v>
      </c>
      <c r="F23" s="24">
        <v>1000</v>
      </c>
      <c r="G23" s="24">
        <v>1000</v>
      </c>
      <c r="H23" s="25">
        <v>0</v>
      </c>
      <c r="I23" s="39">
        <f t="shared" si="1"/>
        <v>500</v>
      </c>
      <c r="J23" s="12">
        <f t="shared" si="0"/>
        <v>500</v>
      </c>
      <c r="K23" s="31">
        <v>2000</v>
      </c>
      <c r="L23" s="36">
        <f t="shared" si="2"/>
        <v>-500</v>
      </c>
      <c r="M23" s="36">
        <f t="shared" si="3"/>
        <v>1000</v>
      </c>
      <c r="N23" s="36">
        <f t="shared" si="4"/>
        <v>0</v>
      </c>
      <c r="O23" s="36">
        <f t="shared" si="5"/>
        <v>2500</v>
      </c>
      <c r="P23" s="36"/>
    </row>
    <row r="24" spans="1:16" ht="42.6" customHeight="1" thickBot="1" x14ac:dyDescent="0.35">
      <c r="A24" s="7" t="s">
        <v>39</v>
      </c>
      <c r="B24" s="24">
        <v>0</v>
      </c>
      <c r="C24" s="24">
        <v>500</v>
      </c>
      <c r="D24" s="24">
        <v>0</v>
      </c>
      <c r="E24" s="24">
        <v>1000</v>
      </c>
      <c r="F24" s="24">
        <v>1000</v>
      </c>
      <c r="G24" s="24">
        <v>1000</v>
      </c>
      <c r="H24" s="25">
        <v>0</v>
      </c>
      <c r="I24" s="39">
        <f t="shared" si="1"/>
        <v>500</v>
      </c>
      <c r="J24" s="12">
        <f t="shared" si="0"/>
        <v>500</v>
      </c>
      <c r="K24" s="31">
        <v>2000</v>
      </c>
      <c r="L24" s="36">
        <f t="shared" si="2"/>
        <v>-500</v>
      </c>
      <c r="M24" s="36">
        <f t="shared" si="3"/>
        <v>1000</v>
      </c>
      <c r="N24" s="36">
        <f t="shared" si="4"/>
        <v>0</v>
      </c>
      <c r="O24" s="36">
        <f t="shared" si="5"/>
        <v>2500</v>
      </c>
      <c r="P24" s="36"/>
    </row>
    <row r="25" spans="1:16" ht="42.6" customHeight="1" thickBot="1" x14ac:dyDescent="0.35">
      <c r="A25" s="7" t="s">
        <v>27</v>
      </c>
      <c r="B25" s="24">
        <v>0</v>
      </c>
      <c r="C25" s="24">
        <v>10000</v>
      </c>
      <c r="D25" s="24">
        <v>7000</v>
      </c>
      <c r="E25" s="24">
        <v>9000</v>
      </c>
      <c r="F25" s="24">
        <v>3000</v>
      </c>
      <c r="G25" s="24">
        <v>1200</v>
      </c>
      <c r="H25" s="25">
        <v>10000</v>
      </c>
      <c r="I25" s="39">
        <f t="shared" si="1"/>
        <v>6040</v>
      </c>
      <c r="J25" s="12">
        <f t="shared" si="0"/>
        <v>5742.8571428571431</v>
      </c>
      <c r="K25" s="31">
        <v>30000</v>
      </c>
      <c r="L25" s="36">
        <f t="shared" si="2"/>
        <v>1257.1428571428569</v>
      </c>
      <c r="M25" s="36">
        <f t="shared" si="3"/>
        <v>10000</v>
      </c>
      <c r="N25" s="36">
        <f t="shared" si="4"/>
        <v>0</v>
      </c>
      <c r="O25" s="36">
        <f t="shared" si="5"/>
        <v>30200</v>
      </c>
      <c r="P25" s="36"/>
    </row>
    <row r="26" spans="1:16" ht="42.6" customHeight="1" thickBot="1" x14ac:dyDescent="0.35">
      <c r="A26" s="7" t="s">
        <v>28</v>
      </c>
      <c r="B26" s="24">
        <v>29500</v>
      </c>
      <c r="C26" s="24">
        <v>10000</v>
      </c>
      <c r="D26" s="24">
        <v>10000</v>
      </c>
      <c r="E26" s="24">
        <v>10000</v>
      </c>
      <c r="F26" s="24">
        <v>15000</v>
      </c>
      <c r="G26" s="24">
        <v>12000</v>
      </c>
      <c r="H26" s="25">
        <v>15000</v>
      </c>
      <c r="I26" s="39">
        <f t="shared" si="1"/>
        <v>12400</v>
      </c>
      <c r="J26" s="12">
        <f t="shared" si="0"/>
        <v>14500</v>
      </c>
      <c r="K26" s="31">
        <v>32000</v>
      </c>
      <c r="L26" s="36">
        <f t="shared" si="2"/>
        <v>-4500</v>
      </c>
      <c r="M26" s="36">
        <f t="shared" si="3"/>
        <v>29500</v>
      </c>
      <c r="N26" s="36">
        <f t="shared" si="4"/>
        <v>10000</v>
      </c>
      <c r="O26" s="36">
        <f t="shared" si="5"/>
        <v>62000</v>
      </c>
      <c r="P26" s="36"/>
    </row>
    <row r="27" spans="1:16" ht="42.6" customHeight="1" thickBot="1" x14ac:dyDescent="0.35">
      <c r="A27" s="7" t="s">
        <v>29</v>
      </c>
      <c r="B27" s="24">
        <v>5000</v>
      </c>
      <c r="C27" s="24">
        <v>1000</v>
      </c>
      <c r="D27" s="24">
        <v>2000</v>
      </c>
      <c r="E27" s="24">
        <v>2000</v>
      </c>
      <c r="F27" s="24">
        <v>2000</v>
      </c>
      <c r="G27" s="24">
        <v>1000</v>
      </c>
      <c r="H27" s="25">
        <v>6000</v>
      </c>
      <c r="I27" s="39">
        <f t="shared" si="1"/>
        <v>2400</v>
      </c>
      <c r="J27" s="12">
        <f t="shared" si="0"/>
        <v>2714.2857142857142</v>
      </c>
      <c r="K27" s="31">
        <v>6000</v>
      </c>
      <c r="L27" s="36">
        <f t="shared" si="2"/>
        <v>-714.28571428571422</v>
      </c>
      <c r="M27" s="36">
        <f t="shared" si="3"/>
        <v>6000</v>
      </c>
      <c r="N27" s="36">
        <f t="shared" si="4"/>
        <v>1000</v>
      </c>
      <c r="O27" s="36">
        <f t="shared" si="5"/>
        <v>12000</v>
      </c>
      <c r="P27" s="36"/>
    </row>
    <row r="28" spans="1:16" ht="42.6" customHeight="1" thickBot="1" x14ac:dyDescent="0.35">
      <c r="A28" s="7" t="s">
        <v>30</v>
      </c>
      <c r="B28" s="24">
        <v>2000</v>
      </c>
      <c r="C28" s="24">
        <v>1000</v>
      </c>
      <c r="D28" s="24">
        <v>2000</v>
      </c>
      <c r="E28" s="24">
        <v>1000</v>
      </c>
      <c r="F28" s="24">
        <v>2000</v>
      </c>
      <c r="G28" s="24">
        <v>1000</v>
      </c>
      <c r="H28" s="25">
        <v>0</v>
      </c>
      <c r="I28" s="39">
        <f t="shared" si="1"/>
        <v>1400</v>
      </c>
      <c r="J28" s="12">
        <f t="shared" si="0"/>
        <v>1285.7142857142858</v>
      </c>
      <c r="K28" s="31">
        <v>4500</v>
      </c>
      <c r="L28" s="36">
        <f t="shared" si="2"/>
        <v>714.28571428571422</v>
      </c>
      <c r="M28" s="36">
        <f t="shared" si="3"/>
        <v>2000</v>
      </c>
      <c r="N28" s="36">
        <f t="shared" si="4"/>
        <v>0</v>
      </c>
      <c r="O28" s="36">
        <f t="shared" si="5"/>
        <v>7000</v>
      </c>
      <c r="P28" s="36"/>
    </row>
    <row r="29" spans="1:16" ht="42.6" customHeight="1" thickBot="1" x14ac:dyDescent="0.35">
      <c r="A29" s="7" t="s">
        <v>32</v>
      </c>
      <c r="B29" s="24">
        <v>0</v>
      </c>
      <c r="C29" s="24">
        <v>1000</v>
      </c>
      <c r="D29" s="24">
        <v>2000</v>
      </c>
      <c r="E29" s="24">
        <v>2000</v>
      </c>
      <c r="F29" s="24">
        <v>2000</v>
      </c>
      <c r="G29" s="24">
        <v>2000</v>
      </c>
      <c r="H29" s="25">
        <v>5000</v>
      </c>
      <c r="I29" s="39">
        <f t="shared" si="1"/>
        <v>1800</v>
      </c>
      <c r="J29" s="12">
        <f t="shared" si="0"/>
        <v>2000</v>
      </c>
      <c r="K29" s="31">
        <v>7500</v>
      </c>
      <c r="L29" s="36">
        <f t="shared" si="2"/>
        <v>0</v>
      </c>
      <c r="M29" s="36">
        <f t="shared" si="3"/>
        <v>5000</v>
      </c>
      <c r="N29" s="36">
        <f t="shared" si="4"/>
        <v>0</v>
      </c>
      <c r="O29" s="36">
        <f t="shared" si="5"/>
        <v>9000</v>
      </c>
      <c r="P29" s="36"/>
    </row>
    <row r="30" spans="1:16" ht="42.6" customHeight="1" thickBot="1" x14ac:dyDescent="0.35">
      <c r="A30" s="7" t="s">
        <v>31</v>
      </c>
      <c r="B30" s="24">
        <v>0</v>
      </c>
      <c r="C30" s="24">
        <v>1000</v>
      </c>
      <c r="D30" s="24">
        <v>2000</v>
      </c>
      <c r="E30" s="24">
        <v>2000</v>
      </c>
      <c r="F30" s="24">
        <v>0</v>
      </c>
      <c r="G30" s="24">
        <v>1000</v>
      </c>
      <c r="H30" s="25">
        <v>6500</v>
      </c>
      <c r="I30" s="39">
        <f t="shared" si="1"/>
        <v>1200</v>
      </c>
      <c r="J30" s="12">
        <f t="shared" si="0"/>
        <v>1785.7142857142858</v>
      </c>
      <c r="K30" s="31">
        <v>6500</v>
      </c>
      <c r="L30" s="36">
        <f t="shared" si="2"/>
        <v>214.28571428571422</v>
      </c>
      <c r="M30" s="36">
        <f t="shared" si="3"/>
        <v>6500</v>
      </c>
      <c r="N30" s="36">
        <f t="shared" si="4"/>
        <v>0</v>
      </c>
      <c r="O30" s="36">
        <f t="shared" si="5"/>
        <v>6000</v>
      </c>
      <c r="P30" s="36"/>
    </row>
    <row r="31" spans="1:16" ht="42.6" customHeight="1" thickBot="1" x14ac:dyDescent="0.35">
      <c r="A31" s="7" t="s">
        <v>33</v>
      </c>
      <c r="B31" s="24">
        <v>0</v>
      </c>
      <c r="C31" s="24">
        <v>1000</v>
      </c>
      <c r="D31" s="24">
        <v>2000</v>
      </c>
      <c r="E31" s="24">
        <v>2000</v>
      </c>
      <c r="F31" s="24">
        <v>0</v>
      </c>
      <c r="G31" s="24">
        <v>1000</v>
      </c>
      <c r="H31" s="25">
        <v>2000</v>
      </c>
      <c r="I31" s="39">
        <f t="shared" si="1"/>
        <v>1200</v>
      </c>
      <c r="J31" s="12">
        <f t="shared" si="0"/>
        <v>1142.8571428571429</v>
      </c>
      <c r="K31" s="31">
        <v>7500</v>
      </c>
      <c r="L31" s="36">
        <f t="shared" si="2"/>
        <v>857.14285714285711</v>
      </c>
      <c r="M31" s="36">
        <f t="shared" si="3"/>
        <v>2000</v>
      </c>
      <c r="N31" s="36">
        <f t="shared" si="4"/>
        <v>0</v>
      </c>
      <c r="O31" s="36">
        <f t="shared" si="5"/>
        <v>6000</v>
      </c>
      <c r="P31" s="36"/>
    </row>
    <row r="32" spans="1:16" ht="42.6" customHeight="1" thickBot="1" x14ac:dyDescent="0.35">
      <c r="A32" s="20" t="s">
        <v>40</v>
      </c>
      <c r="B32" s="24">
        <v>0</v>
      </c>
      <c r="C32" s="24">
        <v>2000</v>
      </c>
      <c r="D32" s="24">
        <v>6000</v>
      </c>
      <c r="E32" s="24">
        <v>6000</v>
      </c>
      <c r="F32" s="24">
        <v>10000</v>
      </c>
      <c r="G32" s="24">
        <v>5000</v>
      </c>
      <c r="H32" s="25">
        <v>2000</v>
      </c>
      <c r="I32" s="39">
        <f t="shared" si="1"/>
        <v>4200</v>
      </c>
      <c r="J32" s="12">
        <f t="shared" si="0"/>
        <v>4428.5714285714284</v>
      </c>
      <c r="K32" s="32">
        <v>48000</v>
      </c>
      <c r="L32" s="36">
        <f t="shared" si="2"/>
        <v>1571.4285714285716</v>
      </c>
      <c r="M32" s="36">
        <f t="shared" si="3"/>
        <v>10000</v>
      </c>
      <c r="N32" s="36">
        <f t="shared" si="4"/>
        <v>0</v>
      </c>
      <c r="O32" s="36">
        <f t="shared" si="5"/>
        <v>21000</v>
      </c>
      <c r="P32" s="36"/>
    </row>
    <row r="33" spans="1:15" ht="28.2" customHeight="1" thickBot="1" x14ac:dyDescent="0.4">
      <c r="A33" s="19" t="s">
        <v>5</v>
      </c>
      <c r="B33" s="33">
        <f t="shared" ref="B33:I33" si="6">SUM(B3:B32)</f>
        <v>127500</v>
      </c>
      <c r="C33" s="33">
        <f t="shared" si="6"/>
        <v>127500</v>
      </c>
      <c r="D33" s="33">
        <f t="shared" si="6"/>
        <v>127500</v>
      </c>
      <c r="E33" s="33">
        <f t="shared" si="6"/>
        <v>127000</v>
      </c>
      <c r="F33" s="33">
        <f t="shared" si="6"/>
        <v>110000</v>
      </c>
      <c r="G33" s="33">
        <f t="shared" si="6"/>
        <v>127500</v>
      </c>
      <c r="H33" s="33">
        <f t="shared" si="6"/>
        <v>127500</v>
      </c>
      <c r="I33" s="40">
        <f t="shared" si="6"/>
        <v>118360</v>
      </c>
      <c r="J33" s="14">
        <f>AVERAGE(J3:J32)</f>
        <v>4164.2857142857147</v>
      </c>
      <c r="K33" s="34">
        <f>SUM(K3:K32)</f>
        <v>638300</v>
      </c>
      <c r="M33" s="35">
        <f t="shared" si="3"/>
        <v>127500</v>
      </c>
      <c r="N33" s="35">
        <f t="shared" si="4"/>
        <v>110000</v>
      </c>
      <c r="O33" s="35">
        <f t="shared" si="5"/>
        <v>637000</v>
      </c>
    </row>
    <row r="34" spans="1:15" ht="15" customHeight="1" x14ac:dyDescent="0.3">
      <c r="J34" s="3"/>
    </row>
    <row r="35" spans="1:15" x14ac:dyDescent="0.3">
      <c r="H35" s="2"/>
      <c r="I35" s="41"/>
    </row>
    <row r="37" spans="1:15" ht="15" customHeight="1" x14ac:dyDescent="0.3"/>
    <row r="38" spans="1:15" ht="15.75" customHeight="1" x14ac:dyDescent="0.3"/>
    <row r="39" spans="1:15" ht="15" customHeight="1" x14ac:dyDescent="0.3"/>
    <row r="40" spans="1:15" ht="15" customHeight="1" x14ac:dyDescent="0.3"/>
    <row r="41" spans="1:15" ht="15" customHeight="1" x14ac:dyDescent="0.3"/>
    <row r="42" spans="1:15" ht="15" customHeight="1" x14ac:dyDescent="0.3"/>
    <row r="43" spans="1:15" ht="15" customHeight="1" x14ac:dyDescent="0.3"/>
    <row r="44" spans="1:15" ht="15" customHeight="1" x14ac:dyDescent="0.3"/>
    <row r="45" spans="1:15" ht="15" customHeight="1" x14ac:dyDescent="0.3"/>
    <row r="46" spans="1:15" ht="15" customHeight="1" x14ac:dyDescent="0.3"/>
    <row r="47" spans="1:15" ht="15" customHeight="1" x14ac:dyDescent="0.3"/>
    <row r="48" spans="1:15" ht="15" customHeight="1" x14ac:dyDescent="0.3"/>
    <row r="49" ht="15.75" customHeight="1" x14ac:dyDescent="0.3"/>
  </sheetData>
  <sheetProtection algorithmName="SHA-512" hashValue="x9RYf6UjOglaD3MDrgNrhN/SFRDYxfZYyCA78IdzVxvAY00Uprvp/83gdplKRp5/V5QXpfksvnULtm/9pomiKw==" saltValue="MA0E94WQwBr79lUoLPCGZg==" spinCount="100000" sheet="1" objects="1" scenarios="1" formatCells="0" formatColumns="0" formatRows="0"/>
  <phoneticPr fontId="1" type="noConversion"/>
  <pageMargins left="0.7" right="0.7" top="0.78740157499999996" bottom="0.78740157499999996" header="0.3" footer="0.3"/>
  <pageSetup paperSize="9" scale="5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Karolína Najzarová</dc:creator>
  <cp:lastModifiedBy>Iveta Busková</cp:lastModifiedBy>
  <cp:lastPrinted>2021-02-17T11:18:05Z</cp:lastPrinted>
  <dcterms:created xsi:type="dcterms:W3CDTF">2017-03-09T07:48:17Z</dcterms:created>
  <dcterms:modified xsi:type="dcterms:W3CDTF">2021-03-08T14:01:14Z</dcterms:modified>
</cp:coreProperties>
</file>