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Petr-práce\MAS\MAS 2022\SCLLD\Přehledy čerpání\"/>
    </mc:Choice>
  </mc:AlternateContent>
  <xr:revisionPtr revIDLastSave="0" documentId="8_{9073F019-BD49-4D51-9C10-188434E85833}" xr6:coauthVersionLast="36" xr6:coauthVersionMax="36" xr10:uidLastSave="{00000000-0000-0000-0000-000000000000}"/>
  <bookViews>
    <workbookView xWindow="0" yWindow="0" windowWidth="23040" windowHeight="9060" activeTab="1" xr2:uid="{8C9E07B7-68D9-4B4A-9F0B-5F2F178528AE}"/>
  </bookViews>
  <sheets>
    <sheet name="projekty v obcích" sheetId="2" r:id="rId1"/>
    <sheet name="dotace na obyvatel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D20" i="1"/>
  <c r="G19" i="1"/>
  <c r="H19" i="1" s="1"/>
  <c r="D19" i="1"/>
  <c r="H18" i="1"/>
  <c r="D18" i="1"/>
  <c r="H17" i="1"/>
  <c r="D17" i="1"/>
  <c r="H16" i="1"/>
  <c r="D16" i="1"/>
  <c r="G15" i="1"/>
  <c r="H15" i="1" s="1"/>
  <c r="D15" i="1"/>
  <c r="G14" i="1"/>
  <c r="H14" i="1" s="1"/>
  <c r="D14" i="1"/>
  <c r="H13" i="1"/>
  <c r="D13" i="1"/>
  <c r="G12" i="1"/>
  <c r="H12" i="1" s="1"/>
  <c r="D12" i="1"/>
  <c r="G11" i="1"/>
  <c r="H11" i="1" s="1"/>
  <c r="D11" i="1"/>
  <c r="G10" i="1"/>
  <c r="H10" i="1" s="1"/>
  <c r="D10" i="1"/>
  <c r="H9" i="1"/>
  <c r="D9" i="1"/>
  <c r="G8" i="1"/>
  <c r="H8" i="1" s="1"/>
  <c r="D8" i="1"/>
  <c r="G7" i="1"/>
  <c r="H7" i="1" s="1"/>
  <c r="D7" i="1"/>
  <c r="H6" i="1"/>
  <c r="D6" i="1"/>
  <c r="H5" i="1"/>
  <c r="D5" i="1"/>
  <c r="H4" i="1"/>
  <c r="G4" i="1"/>
  <c r="D4" i="1"/>
  <c r="H3" i="1"/>
  <c r="D3" i="1"/>
  <c r="I23" i="2"/>
  <c r="H23" i="2"/>
  <c r="G23" i="2"/>
  <c r="F23" i="2"/>
  <c r="E23" i="2"/>
  <c r="D23" i="2"/>
  <c r="C23" i="2"/>
  <c r="B23" i="2"/>
  <c r="K22" i="2"/>
  <c r="J22" i="2"/>
  <c r="K21" i="2"/>
  <c r="J21" i="2"/>
  <c r="K20" i="2"/>
  <c r="J20" i="2"/>
  <c r="D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K24" i="2" s="1"/>
  <c r="J5" i="2"/>
  <c r="J24" i="2" s="1"/>
</calcChain>
</file>

<file path=xl/sharedStrings.xml><?xml version="1.0" encoding="utf-8"?>
<sst xmlns="http://schemas.openxmlformats.org/spreadsheetml/2006/main" count="61" uniqueCount="32">
  <si>
    <t xml:space="preserve">Podpořené projekty v obcích MAS Lašsko k 1. 12. 2022 </t>
  </si>
  <si>
    <t>obec</t>
  </si>
  <si>
    <t>IROP</t>
  </si>
  <si>
    <t>PRV</t>
  </si>
  <si>
    <t>OPZ</t>
  </si>
  <si>
    <t>Mikrogranty</t>
  </si>
  <si>
    <t>celkem</t>
  </si>
  <si>
    <t>dotace</t>
  </si>
  <si>
    <t>počet projektů</t>
  </si>
  <si>
    <t>Bordovice</t>
  </si>
  <si>
    <t>Frenštát p. R.</t>
  </si>
  <si>
    <t>Hodslavice</t>
  </si>
  <si>
    <t>Hostašovice</t>
  </si>
  <si>
    <t>Kopřivnice</t>
  </si>
  <si>
    <t>Lichnov</t>
  </si>
  <si>
    <t>Mořkov</t>
  </si>
  <si>
    <t>Nový Jičín</t>
  </si>
  <si>
    <t>Příbor</t>
  </si>
  <si>
    <t>Rybí</t>
  </si>
  <si>
    <t>Starý Jičín*</t>
  </si>
  <si>
    <t>Štramberk</t>
  </si>
  <si>
    <t>Tichá</t>
  </si>
  <si>
    <t>Trojanovice</t>
  </si>
  <si>
    <t>Veřovice</t>
  </si>
  <si>
    <t>Závišice</t>
  </si>
  <si>
    <t>Ženklava</t>
  </si>
  <si>
    <t>Životice u NJ*</t>
  </si>
  <si>
    <t>počet obyvatel 1.1.2021</t>
  </si>
  <si>
    <t>dotace - žadatelé v obci</t>
  </si>
  <si>
    <t>dotace na obyvatele</t>
  </si>
  <si>
    <t>dotace - projekty obcí</t>
  </si>
  <si>
    <t>počet projektů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</si>
</sst>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/>
    <xf numFmtId="3" fontId="4" fillId="0" borderId="8" xfId="0" applyNumberFormat="1" applyFont="1" applyBorder="1"/>
    <xf numFmtId="3" fontId="4" fillId="0" borderId="3" xfId="0" applyNumberFormat="1" applyFont="1" applyBorder="1"/>
    <xf numFmtId="3" fontId="4" fillId="0" borderId="8" xfId="0" applyNumberFormat="1" applyFont="1" applyBorder="1" applyAlignment="1">
      <alignment horizontal="right"/>
    </xf>
    <xf numFmtId="3" fontId="4" fillId="2" borderId="8" xfId="0" applyNumberFormat="1" applyFont="1" applyFill="1" applyBorder="1"/>
    <xf numFmtId="0" fontId="4" fillId="0" borderId="0" xfId="0" applyFont="1"/>
    <xf numFmtId="3" fontId="4" fillId="0" borderId="0" xfId="0" applyNumberFormat="1" applyFont="1"/>
    <xf numFmtId="0" fontId="4" fillId="0" borderId="9" xfId="0" applyFont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0" fontId="4" fillId="0" borderId="8" xfId="0" applyFont="1" applyBorder="1"/>
    <xf numFmtId="3" fontId="4" fillId="0" borderId="2" xfId="0" applyNumberFormat="1" applyFont="1" applyBorder="1"/>
    <xf numFmtId="3" fontId="4" fillId="0" borderId="4" xfId="0" applyNumberFormat="1" applyFont="1" applyBorder="1"/>
    <xf numFmtId="2" fontId="0" fillId="0" borderId="0" xfId="0" applyNumberFormat="1"/>
    <xf numFmtId="2" fontId="0" fillId="0" borderId="0" xfId="0" applyNumberFormat="1" applyFont="1" applyBorder="1"/>
    <xf numFmtId="2" fontId="0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0" fillId="0" borderId="0" xfId="0" applyNumberFormat="1"/>
    <xf numFmtId="3" fontId="0" fillId="0" borderId="0" xfId="0" applyNumberFormat="1"/>
    <xf numFmtId="3" fontId="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361949</xdr:colOff>
      <xdr:row>24</xdr:row>
      <xdr:rowOff>95250</xdr:rowOff>
    </xdr:from>
    <xdr:to>
      <xdr:col>9</xdr:col>
      <xdr:colOff>60960</xdr:colOff>
      <xdr:row>26</xdr:row>
      <xdr:rowOff>60960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7F926820-0EAC-468F-A7FB-A18BCC0326EA}"/>
            </a:ext>
          </a:extLst>
        </xdr:cNvPr>
        <xdr:cNvSpPr txBox="1"/>
      </xdr:nvSpPr>
      <xdr:spPr>
        <a:xfrm>
          <a:off x="1261109" y="4530090"/>
          <a:ext cx="7059931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aseline="0"/>
            <a:t>* tyto obce budou moci čerpat dotační podporu až z výzev programového období 2021+ (kromě "Mikrograntů")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5353-7C95-4D47-A9AF-814C651585C0}">
  <dimension ref="A1:K27"/>
  <sheetViews>
    <sheetView topLeftCell="A4" workbookViewId="0">
      <selection activeCell="N15" sqref="N15"/>
    </sheetView>
  </sheetViews>
  <sheetFormatPr defaultRowHeight="14.4" x14ac:dyDescent="0.3"/>
  <cols>
    <col min="1" max="1" width="13.109375" customWidth="1"/>
    <col min="2" max="2" width="13.88671875" customWidth="1"/>
    <col min="3" max="3" width="14.44140625" customWidth="1"/>
    <col min="4" max="4" width="12.88671875" customWidth="1"/>
    <col min="5" max="5" width="14.5546875" customWidth="1"/>
    <col min="6" max="6" width="12" customWidth="1"/>
    <col min="7" max="7" width="14.6640625" customWidth="1"/>
    <col min="8" max="8" width="11" customWidth="1"/>
    <col min="9" max="9" width="13.88671875" customWidth="1"/>
    <col min="10" max="10" width="14.44140625" customWidth="1"/>
    <col min="11" max="11" width="14.5546875" customWidth="1"/>
  </cols>
  <sheetData>
    <row r="1" spans="1:11" x14ac:dyDescent="0.3">
      <c r="C1" s="1"/>
      <c r="D1" s="1"/>
      <c r="E1" s="1"/>
      <c r="F1" s="1"/>
    </row>
    <row r="2" spans="1:11" ht="18" x14ac:dyDescent="0.3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">
      <c r="A3" s="3" t="s">
        <v>1</v>
      </c>
      <c r="B3" s="4" t="s">
        <v>2</v>
      </c>
      <c r="C3" s="5"/>
      <c r="D3" s="4" t="s">
        <v>3</v>
      </c>
      <c r="E3" s="5"/>
      <c r="F3" s="4" t="s">
        <v>4</v>
      </c>
      <c r="G3" s="5"/>
      <c r="H3" s="6" t="s">
        <v>5</v>
      </c>
      <c r="I3" s="5"/>
      <c r="J3" s="4" t="s">
        <v>6</v>
      </c>
      <c r="K3" s="5"/>
    </row>
    <row r="4" spans="1:11" x14ac:dyDescent="0.3">
      <c r="A4" s="7"/>
      <c r="B4" s="8" t="s">
        <v>7</v>
      </c>
      <c r="C4" s="9" t="s">
        <v>8</v>
      </c>
      <c r="D4" s="8" t="s">
        <v>7</v>
      </c>
      <c r="E4" s="9" t="s">
        <v>8</v>
      </c>
      <c r="F4" s="8" t="s">
        <v>7</v>
      </c>
      <c r="G4" s="9" t="s">
        <v>8</v>
      </c>
      <c r="H4" s="8" t="s">
        <v>7</v>
      </c>
      <c r="I4" s="9" t="s">
        <v>8</v>
      </c>
      <c r="J4" s="8" t="s">
        <v>7</v>
      </c>
      <c r="K4" s="8" t="s">
        <v>8</v>
      </c>
    </row>
    <row r="5" spans="1:11" x14ac:dyDescent="0.3">
      <c r="A5" s="10" t="s">
        <v>9</v>
      </c>
      <c r="B5" s="11">
        <v>0</v>
      </c>
      <c r="C5" s="11">
        <v>0</v>
      </c>
      <c r="D5" s="11">
        <v>342094</v>
      </c>
      <c r="E5" s="11">
        <v>2</v>
      </c>
      <c r="F5" s="11">
        <v>728981.25</v>
      </c>
      <c r="G5" s="12">
        <v>1</v>
      </c>
      <c r="H5" s="11">
        <v>0</v>
      </c>
      <c r="I5" s="12">
        <v>0</v>
      </c>
      <c r="J5" s="11">
        <f>H5+F5+D5+B5</f>
        <v>1071075.25</v>
      </c>
      <c r="K5" s="12">
        <f>I5+G5+E5+C5</f>
        <v>3</v>
      </c>
    </row>
    <row r="6" spans="1:11" x14ac:dyDescent="0.3">
      <c r="A6" s="10" t="s">
        <v>10</v>
      </c>
      <c r="B6" s="13">
        <v>8628204</v>
      </c>
      <c r="C6" s="14">
        <v>5</v>
      </c>
      <c r="D6" s="11">
        <v>3065565</v>
      </c>
      <c r="E6" s="11">
        <v>12</v>
      </c>
      <c r="F6" s="11">
        <v>772250</v>
      </c>
      <c r="G6" s="12">
        <v>1</v>
      </c>
      <c r="H6" s="11">
        <v>4000</v>
      </c>
      <c r="I6" s="12">
        <v>1</v>
      </c>
      <c r="J6" s="11">
        <f>H6+F6+D6+B6</f>
        <v>12470019</v>
      </c>
      <c r="K6" s="12">
        <f>I6+G6+E6+C6</f>
        <v>19</v>
      </c>
    </row>
    <row r="7" spans="1:11" x14ac:dyDescent="0.3">
      <c r="A7" s="10" t="s">
        <v>11</v>
      </c>
      <c r="B7" s="11">
        <v>10647719</v>
      </c>
      <c r="C7" s="14">
        <v>3</v>
      </c>
      <c r="D7" s="11">
        <v>637800</v>
      </c>
      <c r="E7" s="11">
        <v>2</v>
      </c>
      <c r="F7" s="11">
        <v>356436.87</v>
      </c>
      <c r="G7" s="12">
        <v>1</v>
      </c>
      <c r="H7" s="11">
        <v>4000</v>
      </c>
      <c r="I7" s="12">
        <v>1</v>
      </c>
      <c r="J7" s="11">
        <f>H7+F7+D7+B7</f>
        <v>11645955.869999999</v>
      </c>
      <c r="K7" s="12">
        <f t="shared" ref="K7:K22" si="0">I7+G7+E7+C7</f>
        <v>7</v>
      </c>
    </row>
    <row r="8" spans="1:11" x14ac:dyDescent="0.3">
      <c r="A8" s="10" t="s">
        <v>12</v>
      </c>
      <c r="B8" s="11">
        <v>488997</v>
      </c>
      <c r="C8" s="11">
        <v>1</v>
      </c>
      <c r="D8" s="11">
        <v>684179</v>
      </c>
      <c r="E8" s="11">
        <v>2</v>
      </c>
      <c r="F8" s="11">
        <v>0</v>
      </c>
      <c r="G8" s="12">
        <v>0</v>
      </c>
      <c r="H8" s="11">
        <v>0</v>
      </c>
      <c r="I8" s="12">
        <v>0</v>
      </c>
      <c r="J8" s="11">
        <f>H8+F8+D8+B8</f>
        <v>1173176</v>
      </c>
      <c r="K8" s="12">
        <f t="shared" si="0"/>
        <v>3</v>
      </c>
    </row>
    <row r="9" spans="1:11" x14ac:dyDescent="0.3">
      <c r="A9" s="10" t="s">
        <v>13</v>
      </c>
      <c r="B9" s="11">
        <v>17137889</v>
      </c>
      <c r="C9" s="11">
        <v>17</v>
      </c>
      <c r="D9" s="11">
        <v>2027591</v>
      </c>
      <c r="E9" s="11">
        <v>7</v>
      </c>
      <c r="F9" s="11">
        <v>2513261</v>
      </c>
      <c r="G9" s="12">
        <v>3</v>
      </c>
      <c r="H9" s="11">
        <v>8000</v>
      </c>
      <c r="I9" s="12">
        <v>3</v>
      </c>
      <c r="J9" s="11">
        <f>H9+F9+D9+B9</f>
        <v>21686741</v>
      </c>
      <c r="K9" s="12">
        <f>I9+G9+E9+C9</f>
        <v>30</v>
      </c>
    </row>
    <row r="10" spans="1:11" x14ac:dyDescent="0.3">
      <c r="A10" s="10" t="s">
        <v>14</v>
      </c>
      <c r="B10" s="11">
        <v>6375000</v>
      </c>
      <c r="C10" s="11">
        <v>2</v>
      </c>
      <c r="D10" s="15">
        <v>1335246</v>
      </c>
      <c r="E10" s="11">
        <v>5</v>
      </c>
      <c r="F10" s="11">
        <v>0</v>
      </c>
      <c r="G10" s="12">
        <v>0</v>
      </c>
      <c r="H10" s="11">
        <v>6000</v>
      </c>
      <c r="I10" s="12">
        <v>2</v>
      </c>
      <c r="J10" s="11">
        <f t="shared" ref="J10:J22" si="1">H10+F10+D10+B10</f>
        <v>7716246</v>
      </c>
      <c r="K10" s="12">
        <f t="shared" si="0"/>
        <v>9</v>
      </c>
    </row>
    <row r="11" spans="1:11" x14ac:dyDescent="0.3">
      <c r="A11" s="10" t="s">
        <v>15</v>
      </c>
      <c r="B11" s="11">
        <v>0</v>
      </c>
      <c r="C11" s="11">
        <v>0</v>
      </c>
      <c r="D11" s="11">
        <v>1172894</v>
      </c>
      <c r="E11" s="11">
        <v>3</v>
      </c>
      <c r="F11" s="11">
        <v>0</v>
      </c>
      <c r="G11" s="12">
        <v>0</v>
      </c>
      <c r="H11" s="11">
        <v>2000</v>
      </c>
      <c r="I11" s="12">
        <v>1</v>
      </c>
      <c r="J11" s="11">
        <f t="shared" si="1"/>
        <v>1174894</v>
      </c>
      <c r="K11" s="12">
        <f t="shared" si="0"/>
        <v>4</v>
      </c>
    </row>
    <row r="12" spans="1:11" x14ac:dyDescent="0.3">
      <c r="A12" s="10" t="s">
        <v>16</v>
      </c>
      <c r="B12" s="11">
        <v>13323420</v>
      </c>
      <c r="C12" s="11">
        <v>7</v>
      </c>
      <c r="D12" s="11">
        <v>2209979</v>
      </c>
      <c r="E12" s="11">
        <v>8</v>
      </c>
      <c r="F12" s="11">
        <v>4538990.63</v>
      </c>
      <c r="G12" s="12">
        <v>4</v>
      </c>
      <c r="H12" s="11">
        <v>36000</v>
      </c>
      <c r="I12" s="12">
        <v>10</v>
      </c>
      <c r="J12" s="11">
        <f>H12+F12+D12+B12</f>
        <v>20108389.629999999</v>
      </c>
      <c r="K12" s="12">
        <f>I12+G12+E12+C12</f>
        <v>29</v>
      </c>
    </row>
    <row r="13" spans="1:11" x14ac:dyDescent="0.3">
      <c r="A13" s="10" t="s">
        <v>17</v>
      </c>
      <c r="B13" s="11">
        <v>11990528</v>
      </c>
      <c r="C13" s="11">
        <v>8</v>
      </c>
      <c r="D13" s="11">
        <v>3060940</v>
      </c>
      <c r="E13" s="11">
        <v>14</v>
      </c>
      <c r="F13" s="11">
        <v>4104267.4699999997</v>
      </c>
      <c r="G13" s="12">
        <v>3</v>
      </c>
      <c r="H13" s="11">
        <v>26000</v>
      </c>
      <c r="I13" s="12">
        <v>8</v>
      </c>
      <c r="J13" s="11">
        <f t="shared" si="1"/>
        <v>19181735.469999999</v>
      </c>
      <c r="K13" s="12">
        <f>I13+G13+E13+C13</f>
        <v>33</v>
      </c>
    </row>
    <row r="14" spans="1:11" x14ac:dyDescent="0.3">
      <c r="A14" s="10" t="s">
        <v>18</v>
      </c>
      <c r="B14" s="11">
        <v>11217998.630000001</v>
      </c>
      <c r="C14" s="11">
        <v>1</v>
      </c>
      <c r="D14" s="11">
        <v>768258</v>
      </c>
      <c r="E14" s="11">
        <v>3</v>
      </c>
      <c r="F14" s="11">
        <v>1545800</v>
      </c>
      <c r="G14" s="12">
        <v>1</v>
      </c>
      <c r="H14" s="11">
        <v>2000</v>
      </c>
      <c r="I14" s="12">
        <v>1</v>
      </c>
      <c r="J14" s="11">
        <f t="shared" si="1"/>
        <v>13534056.630000001</v>
      </c>
      <c r="K14" s="12">
        <f t="shared" si="0"/>
        <v>6</v>
      </c>
    </row>
    <row r="15" spans="1:11" x14ac:dyDescent="0.3">
      <c r="A15" s="10" t="s">
        <v>19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2">
        <v>0</v>
      </c>
      <c r="H15" s="11">
        <v>0</v>
      </c>
      <c r="I15" s="12">
        <v>0</v>
      </c>
      <c r="J15" s="11">
        <f t="shared" si="1"/>
        <v>0</v>
      </c>
      <c r="K15" s="12">
        <f t="shared" si="0"/>
        <v>0</v>
      </c>
    </row>
    <row r="16" spans="1:11" x14ac:dyDescent="0.3">
      <c r="A16" s="10" t="s">
        <v>20</v>
      </c>
      <c r="B16" s="16">
        <v>9268809</v>
      </c>
      <c r="C16" s="11">
        <v>5</v>
      </c>
      <c r="D16" s="11">
        <v>1991864</v>
      </c>
      <c r="E16" s="11">
        <v>9</v>
      </c>
      <c r="F16" s="11">
        <v>2802575</v>
      </c>
      <c r="G16" s="12">
        <v>2</v>
      </c>
      <c r="H16" s="11">
        <v>9000</v>
      </c>
      <c r="I16" s="12">
        <v>4</v>
      </c>
      <c r="J16" s="11">
        <f>H16+F16+D16+B16</f>
        <v>14072248</v>
      </c>
      <c r="K16" s="12">
        <f t="shared" si="0"/>
        <v>20</v>
      </c>
    </row>
    <row r="17" spans="1:11" x14ac:dyDescent="0.3">
      <c r="A17" s="10" t="s">
        <v>21</v>
      </c>
      <c r="B17" s="11">
        <v>12267764</v>
      </c>
      <c r="C17" s="14">
        <v>3</v>
      </c>
      <c r="D17" s="11">
        <v>1677906</v>
      </c>
      <c r="E17" s="11">
        <v>7</v>
      </c>
      <c r="F17" s="11">
        <v>0</v>
      </c>
      <c r="G17" s="12">
        <v>0</v>
      </c>
      <c r="H17" s="11">
        <v>26474</v>
      </c>
      <c r="I17" s="12">
        <v>7</v>
      </c>
      <c r="J17" s="11">
        <f t="shared" si="1"/>
        <v>13972144</v>
      </c>
      <c r="K17" s="12">
        <f t="shared" si="0"/>
        <v>17</v>
      </c>
    </row>
    <row r="18" spans="1:11" x14ac:dyDescent="0.3">
      <c r="A18" s="10" t="s">
        <v>22</v>
      </c>
      <c r="B18" s="11">
        <v>2323197.5</v>
      </c>
      <c r="C18" s="11">
        <v>1</v>
      </c>
      <c r="D18" s="11">
        <v>6162458</v>
      </c>
      <c r="E18" s="11">
        <v>18</v>
      </c>
      <c r="F18" s="11">
        <v>525000</v>
      </c>
      <c r="G18" s="12">
        <v>1</v>
      </c>
      <c r="H18" s="11">
        <v>4000</v>
      </c>
      <c r="I18" s="12">
        <v>1</v>
      </c>
      <c r="J18" s="11">
        <f>H18+F18+D18+B18</f>
        <v>9014655.5</v>
      </c>
      <c r="K18" s="12">
        <f>I18+G18+E18+C18</f>
        <v>21</v>
      </c>
    </row>
    <row r="19" spans="1:11" x14ac:dyDescent="0.3">
      <c r="A19" s="10" t="s">
        <v>23</v>
      </c>
      <c r="B19" s="11">
        <v>0</v>
      </c>
      <c r="C19" s="11">
        <v>0</v>
      </c>
      <c r="D19" s="11">
        <v>2007471</v>
      </c>
      <c r="E19" s="11">
        <v>2</v>
      </c>
      <c r="F19" s="11">
        <v>0</v>
      </c>
      <c r="G19" s="12">
        <v>0</v>
      </c>
      <c r="H19" s="11">
        <v>4000</v>
      </c>
      <c r="I19" s="12">
        <v>1</v>
      </c>
      <c r="J19" s="11">
        <f t="shared" si="1"/>
        <v>2011471</v>
      </c>
      <c r="K19" s="12">
        <f t="shared" si="0"/>
        <v>3</v>
      </c>
    </row>
    <row r="20" spans="1:11" x14ac:dyDescent="0.3">
      <c r="A20" s="10" t="s">
        <v>24</v>
      </c>
      <c r="B20" s="11">
        <v>3907771.36</v>
      </c>
      <c r="C20" s="11">
        <v>1</v>
      </c>
      <c r="D20" s="11">
        <f>1189979+171229+119940+239400</f>
        <v>1720548</v>
      </c>
      <c r="E20" s="11">
        <v>7</v>
      </c>
      <c r="F20" s="11">
        <v>431562.5</v>
      </c>
      <c r="G20" s="12">
        <v>1</v>
      </c>
      <c r="H20" s="11">
        <v>3800</v>
      </c>
      <c r="I20" s="12">
        <v>2</v>
      </c>
      <c r="J20" s="11">
        <f t="shared" si="1"/>
        <v>6063681.8599999994</v>
      </c>
      <c r="K20" s="12">
        <f t="shared" si="0"/>
        <v>11</v>
      </c>
    </row>
    <row r="21" spans="1:11" x14ac:dyDescent="0.3">
      <c r="A21" s="17" t="s">
        <v>25</v>
      </c>
      <c r="B21" s="11">
        <v>1897315.64</v>
      </c>
      <c r="C21" s="11">
        <v>1</v>
      </c>
      <c r="D21" s="11">
        <v>1108268</v>
      </c>
      <c r="E21" s="11">
        <v>6</v>
      </c>
      <c r="F21" s="18">
        <v>0</v>
      </c>
      <c r="G21" s="19">
        <v>0</v>
      </c>
      <c r="H21" s="18">
        <v>4000</v>
      </c>
      <c r="I21" s="19">
        <v>1</v>
      </c>
      <c r="J21" s="18">
        <f>H21+F21+D21+B21</f>
        <v>3009583.6399999997</v>
      </c>
      <c r="K21" s="19">
        <f t="shared" si="0"/>
        <v>8</v>
      </c>
    </row>
    <row r="22" spans="1:11" x14ac:dyDescent="0.3">
      <c r="A22" s="20" t="s">
        <v>26</v>
      </c>
      <c r="B22" s="11">
        <v>0</v>
      </c>
      <c r="C22" s="11">
        <v>0</v>
      </c>
      <c r="D22" s="11">
        <v>343656</v>
      </c>
      <c r="E22" s="11">
        <v>1</v>
      </c>
      <c r="F22" s="11">
        <v>0</v>
      </c>
      <c r="G22" s="11">
        <v>0</v>
      </c>
      <c r="H22" s="11">
        <v>4000</v>
      </c>
      <c r="I22" s="11">
        <v>1</v>
      </c>
      <c r="J22" s="11">
        <f t="shared" si="1"/>
        <v>347656</v>
      </c>
      <c r="K22" s="11">
        <f t="shared" si="0"/>
        <v>2</v>
      </c>
    </row>
    <row r="23" spans="1:11" x14ac:dyDescent="0.3">
      <c r="A23" s="15"/>
      <c r="B23" s="16">
        <f t="shared" ref="B23:I23" si="2">SUM(B5:B22)</f>
        <v>109474613.13</v>
      </c>
      <c r="C23" s="16">
        <f t="shared" si="2"/>
        <v>55</v>
      </c>
      <c r="D23" s="16">
        <f>SUM(D5:D22)</f>
        <v>30316717</v>
      </c>
      <c r="E23" s="16">
        <f>SUM(E5:E22)</f>
        <v>108</v>
      </c>
      <c r="F23" s="16">
        <f t="shared" si="2"/>
        <v>18319124.719999999</v>
      </c>
      <c r="G23" s="16">
        <f t="shared" si="2"/>
        <v>18</v>
      </c>
      <c r="H23" s="16">
        <f t="shared" si="2"/>
        <v>143274</v>
      </c>
      <c r="I23" s="16">
        <f t="shared" si="2"/>
        <v>44</v>
      </c>
      <c r="J23" s="16"/>
      <c r="K23" s="16"/>
    </row>
    <row r="24" spans="1:11" x14ac:dyDescent="0.3">
      <c r="A24" s="15"/>
      <c r="B24" s="16"/>
      <c r="C24" s="16"/>
      <c r="D24" s="16"/>
      <c r="E24" s="16"/>
      <c r="F24" s="16"/>
      <c r="G24" s="16"/>
      <c r="H24" s="16"/>
      <c r="I24" s="21" t="s">
        <v>6</v>
      </c>
      <c r="J24" s="22">
        <f>SUM(J5:J22)</f>
        <v>158253728.84999996</v>
      </c>
      <c r="K24" s="12">
        <f>SUM(K5:K22)</f>
        <v>225</v>
      </c>
    </row>
    <row r="25" spans="1:11" x14ac:dyDescent="0.3">
      <c r="H25" s="23"/>
    </row>
    <row r="26" spans="1:11" x14ac:dyDescent="0.3">
      <c r="I26" s="24"/>
    </row>
    <row r="27" spans="1:11" x14ac:dyDescent="0.3">
      <c r="I27" s="25"/>
    </row>
  </sheetData>
  <mergeCells count="6">
    <mergeCell ref="A2:K2"/>
    <mergeCell ref="B3:C3"/>
    <mergeCell ref="D3:E3"/>
    <mergeCell ref="F3:G3"/>
    <mergeCell ref="H3:I3"/>
    <mergeCell ref="J3:K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D5A7C-9589-48B2-8860-F1A38F2245EB}">
  <dimension ref="A1:J20"/>
  <sheetViews>
    <sheetView tabSelected="1" workbookViewId="0">
      <selection activeCell="B13" sqref="B13"/>
    </sheetView>
  </sheetViews>
  <sheetFormatPr defaultRowHeight="14.4" x14ac:dyDescent="0.3"/>
  <cols>
    <col min="1" max="1" width="24.6640625" customWidth="1"/>
    <col min="2" max="2" width="23.5546875" customWidth="1"/>
    <col min="3" max="3" width="21.5546875" customWidth="1"/>
    <col min="4" max="4" width="18.5546875" customWidth="1"/>
    <col min="7" max="7" width="21" customWidth="1"/>
    <col min="8" max="8" width="20.21875" customWidth="1"/>
    <col min="10" max="10" width="18.109375" customWidth="1"/>
  </cols>
  <sheetData>
    <row r="1" spans="1:10" x14ac:dyDescent="0.3">
      <c r="A1" s="26" t="s">
        <v>1</v>
      </c>
      <c r="B1" s="1" t="s">
        <v>27</v>
      </c>
      <c r="C1" s="1" t="s">
        <v>28</v>
      </c>
      <c r="D1" s="26" t="s">
        <v>29</v>
      </c>
      <c r="G1" s="1" t="s">
        <v>30</v>
      </c>
      <c r="H1" s="26" t="s">
        <v>29</v>
      </c>
      <c r="J1" t="s">
        <v>31</v>
      </c>
    </row>
    <row r="2" spans="1:10" x14ac:dyDescent="0.3">
      <c r="B2" s="27"/>
    </row>
    <row r="3" spans="1:10" x14ac:dyDescent="0.3">
      <c r="A3" t="s">
        <v>9</v>
      </c>
      <c r="B3" s="28">
        <v>638</v>
      </c>
      <c r="C3" s="28">
        <v>1071075.25</v>
      </c>
      <c r="D3" s="28">
        <f>C3/B3</f>
        <v>1678.8013322884012</v>
      </c>
      <c r="G3" s="29">
        <v>728981</v>
      </c>
      <c r="H3" s="28">
        <f>G3/B3</f>
        <v>1142.6034482758621</v>
      </c>
      <c r="J3">
        <v>2</v>
      </c>
    </row>
    <row r="4" spans="1:10" x14ac:dyDescent="0.3">
      <c r="A4" t="s">
        <v>10</v>
      </c>
      <c r="B4" s="28">
        <v>10766</v>
      </c>
      <c r="C4" s="28">
        <v>12470019</v>
      </c>
      <c r="D4" s="28">
        <f t="shared" ref="D4:D20" si="0">C4/B4</f>
        <v>1158.2778190600038</v>
      </c>
      <c r="G4" s="28">
        <f>6490264+479200</f>
        <v>6969464</v>
      </c>
      <c r="H4" s="28">
        <f t="shared" ref="H4:H20" si="1">G4/B4</f>
        <v>647.35872190228497</v>
      </c>
      <c r="J4">
        <v>6</v>
      </c>
    </row>
    <row r="5" spans="1:10" x14ac:dyDescent="0.3">
      <c r="A5" t="s">
        <v>11</v>
      </c>
      <c r="B5" s="28">
        <v>1738</v>
      </c>
      <c r="C5" s="28">
        <v>11645955.869999999</v>
      </c>
      <c r="D5" s="28">
        <f t="shared" si="0"/>
        <v>6700.7801323360181</v>
      </c>
      <c r="G5" s="28">
        <v>11004155</v>
      </c>
      <c r="H5" s="28">
        <f t="shared" si="1"/>
        <v>6331.5046029919449</v>
      </c>
      <c r="J5">
        <v>4</v>
      </c>
    </row>
    <row r="6" spans="1:10" x14ac:dyDescent="0.3">
      <c r="A6" t="s">
        <v>12</v>
      </c>
      <c r="B6" s="28">
        <v>781</v>
      </c>
      <c r="C6" s="28">
        <v>1173176</v>
      </c>
      <c r="D6" s="28">
        <f t="shared" si="0"/>
        <v>1502.145966709347</v>
      </c>
      <c r="G6" s="28">
        <v>1173176</v>
      </c>
      <c r="H6" s="28">
        <f t="shared" si="1"/>
        <v>1502.145966709347</v>
      </c>
      <c r="J6">
        <v>3</v>
      </c>
    </row>
    <row r="7" spans="1:10" x14ac:dyDescent="0.3">
      <c r="A7" t="s">
        <v>13</v>
      </c>
      <c r="B7" s="28">
        <v>21657</v>
      </c>
      <c r="C7" s="28">
        <v>21686741</v>
      </c>
      <c r="D7" s="28">
        <f t="shared" si="0"/>
        <v>1001.3732742300411</v>
      </c>
      <c r="G7" s="28">
        <f>12768860+2780514+503500</f>
        <v>16052874</v>
      </c>
      <c r="H7" s="28">
        <f t="shared" si="1"/>
        <v>741.23258068984626</v>
      </c>
      <c r="J7">
        <v>16</v>
      </c>
    </row>
    <row r="8" spans="1:10" x14ac:dyDescent="0.3">
      <c r="A8" t="s">
        <v>14</v>
      </c>
      <c r="B8" s="28">
        <v>1574</v>
      </c>
      <c r="C8" s="28">
        <v>7716246</v>
      </c>
      <c r="D8" s="28">
        <f t="shared" si="0"/>
        <v>4902.3163913595936</v>
      </c>
      <c r="G8" s="28">
        <f>6726711+296176</f>
        <v>7022887</v>
      </c>
      <c r="H8" s="28">
        <f t="shared" si="1"/>
        <v>4461.8087674714106</v>
      </c>
      <c r="J8">
        <v>4</v>
      </c>
    </row>
    <row r="9" spans="1:10" x14ac:dyDescent="0.3">
      <c r="A9" t="s">
        <v>15</v>
      </c>
      <c r="B9" s="28">
        <v>2497</v>
      </c>
      <c r="C9" s="28">
        <v>1174894</v>
      </c>
      <c r="D9" s="28">
        <f t="shared" si="0"/>
        <v>470.52222667200641</v>
      </c>
      <c r="G9" s="28">
        <v>0</v>
      </c>
      <c r="H9" s="28">
        <f t="shared" si="1"/>
        <v>0</v>
      </c>
      <c r="J9">
        <v>0</v>
      </c>
    </row>
    <row r="10" spans="1:10" x14ac:dyDescent="0.3">
      <c r="A10" t="s">
        <v>16</v>
      </c>
      <c r="B10" s="28">
        <v>23151</v>
      </c>
      <c r="C10" s="28">
        <v>20108389.629999999</v>
      </c>
      <c r="D10" s="28">
        <f t="shared" si="0"/>
        <v>868.57542352382177</v>
      </c>
      <c r="G10" s="28">
        <f>6877523+2869843</f>
        <v>9747366</v>
      </c>
      <c r="H10" s="28">
        <f>G10/B10</f>
        <v>421.03433976934042</v>
      </c>
      <c r="J10">
        <v>6</v>
      </c>
    </row>
    <row r="11" spans="1:10" x14ac:dyDescent="0.3">
      <c r="A11" t="s">
        <v>17</v>
      </c>
      <c r="B11" s="28">
        <v>8428</v>
      </c>
      <c r="C11" s="28">
        <v>19181735.469999999</v>
      </c>
      <c r="D11" s="28">
        <f t="shared" si="0"/>
        <v>2275.9534254864734</v>
      </c>
      <c r="G11" s="28">
        <f>6576003+127661+79992</f>
        <v>6783656</v>
      </c>
      <c r="H11" s="28">
        <f t="shared" si="1"/>
        <v>804.89511153298531</v>
      </c>
      <c r="J11">
        <v>8</v>
      </c>
    </row>
    <row r="12" spans="1:10" x14ac:dyDescent="0.3">
      <c r="A12" t="s">
        <v>18</v>
      </c>
      <c r="B12" s="28">
        <v>1258</v>
      </c>
      <c r="C12" s="28">
        <v>13534056.630000001</v>
      </c>
      <c r="D12" s="28">
        <f t="shared" si="0"/>
        <v>10758.391597774245</v>
      </c>
      <c r="G12" s="28">
        <f>196259+392000</f>
        <v>588259</v>
      </c>
      <c r="H12" s="28">
        <f t="shared" si="1"/>
        <v>467.61446740858503</v>
      </c>
      <c r="J12">
        <v>2</v>
      </c>
    </row>
    <row r="13" spans="1:10" x14ac:dyDescent="0.3">
      <c r="A13" t="s">
        <v>19</v>
      </c>
      <c r="B13" s="28">
        <v>2910</v>
      </c>
      <c r="C13" s="28">
        <v>0</v>
      </c>
      <c r="D13" s="28">
        <f t="shared" si="0"/>
        <v>0</v>
      </c>
      <c r="G13" s="28">
        <v>0</v>
      </c>
      <c r="H13" s="28">
        <f t="shared" si="1"/>
        <v>0</v>
      </c>
      <c r="J13">
        <v>0</v>
      </c>
    </row>
    <row r="14" spans="1:10" x14ac:dyDescent="0.3">
      <c r="A14" t="s">
        <v>20</v>
      </c>
      <c r="B14" s="28">
        <v>3464</v>
      </c>
      <c r="C14" s="28">
        <v>10803687</v>
      </c>
      <c r="D14" s="28">
        <f t="shared" si="0"/>
        <v>3118.847286374134</v>
      </c>
      <c r="G14" s="28">
        <f>6398977+3268561</f>
        <v>9667538</v>
      </c>
      <c r="H14" s="28">
        <f t="shared" si="1"/>
        <v>2790.8596997690529</v>
      </c>
      <c r="J14">
        <v>6</v>
      </c>
    </row>
    <row r="15" spans="1:10" x14ac:dyDescent="0.3">
      <c r="A15" t="s">
        <v>21</v>
      </c>
      <c r="B15" s="28">
        <v>1854</v>
      </c>
      <c r="C15" s="28">
        <v>13972144</v>
      </c>
      <c r="D15" s="28">
        <f t="shared" si="0"/>
        <v>7536.2157497303133</v>
      </c>
      <c r="G15" s="28">
        <f>12267764+455347+479160</f>
        <v>13202271</v>
      </c>
      <c r="H15" s="28">
        <f t="shared" si="1"/>
        <v>7120.9660194174758</v>
      </c>
      <c r="J15">
        <v>5</v>
      </c>
    </row>
    <row r="16" spans="1:10" x14ac:dyDescent="0.3">
      <c r="A16" t="s">
        <v>22</v>
      </c>
      <c r="B16" s="28">
        <v>2687</v>
      </c>
      <c r="C16" s="28">
        <v>9014655.5</v>
      </c>
      <c r="D16" s="28">
        <f t="shared" si="0"/>
        <v>3354.9145887606996</v>
      </c>
      <c r="G16" s="28">
        <v>2770684</v>
      </c>
      <c r="H16" s="28">
        <f t="shared" si="1"/>
        <v>1031.144026795683</v>
      </c>
      <c r="J16">
        <v>2</v>
      </c>
    </row>
    <row r="17" spans="1:10" x14ac:dyDescent="0.3">
      <c r="A17" t="s">
        <v>23</v>
      </c>
      <c r="B17" s="28">
        <v>1987</v>
      </c>
      <c r="C17" s="28">
        <v>2011471</v>
      </c>
      <c r="D17" s="28">
        <f t="shared" si="0"/>
        <v>1012.3155510820333</v>
      </c>
      <c r="G17" s="28">
        <v>131421</v>
      </c>
      <c r="H17" s="28">
        <f t="shared" si="1"/>
        <v>66.140412682435837</v>
      </c>
      <c r="J17">
        <v>1</v>
      </c>
    </row>
    <row r="18" spans="1:10" x14ac:dyDescent="0.3">
      <c r="A18" t="s">
        <v>24</v>
      </c>
      <c r="B18" s="28">
        <v>1084</v>
      </c>
      <c r="C18" s="28">
        <v>6063681.8599999994</v>
      </c>
      <c r="D18" s="28">
        <f t="shared" si="0"/>
        <v>5593.8024538745385</v>
      </c>
      <c r="G18" s="28">
        <v>3907771</v>
      </c>
      <c r="H18" s="28">
        <f t="shared" si="1"/>
        <v>3604.9547970479703</v>
      </c>
      <c r="J18">
        <v>1</v>
      </c>
    </row>
    <row r="19" spans="1:10" x14ac:dyDescent="0.3">
      <c r="A19" t="s">
        <v>25</v>
      </c>
      <c r="B19" s="28">
        <v>1098</v>
      </c>
      <c r="C19" s="28">
        <v>3009583.6399999997</v>
      </c>
      <c r="D19" s="28">
        <f t="shared" si="0"/>
        <v>2740.9687067395262</v>
      </c>
      <c r="G19" s="28">
        <f>1897315+217316</f>
        <v>2114631</v>
      </c>
      <c r="H19" s="28">
        <f t="shared" si="1"/>
        <v>1925.8934426229507</v>
      </c>
      <c r="J19">
        <v>2</v>
      </c>
    </row>
    <row r="20" spans="1:10" x14ac:dyDescent="0.3">
      <c r="A20" t="s">
        <v>26</v>
      </c>
      <c r="B20" s="28">
        <v>662</v>
      </c>
      <c r="C20" s="28">
        <v>347656</v>
      </c>
      <c r="D20" s="28">
        <f t="shared" si="0"/>
        <v>525.16012084592148</v>
      </c>
      <c r="G20" s="28">
        <v>0</v>
      </c>
      <c r="H20" s="28">
        <f t="shared" si="1"/>
        <v>0</v>
      </c>
      <c r="J20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projekty v obcích</vt:lpstr>
      <vt:lpstr>dotace na obyvatele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Hůla</dc:creator>
  <cp:lastModifiedBy>Petr Hůla</cp:lastModifiedBy>
  <dcterms:created xsi:type="dcterms:W3CDTF">2022-11-24T11:40:34Z</dcterms:created>
  <dcterms:modified xsi:type="dcterms:W3CDTF">2022-11-24T11:45:18Z</dcterms:modified>
</cp:coreProperties>
</file>