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275" activeTab="0"/>
  </bookViews>
  <sheets>
    <sheet name="Zůstatky na účtech k 31.12.2021" sheetId="1" r:id="rId1"/>
    <sheet name="Daňové příjmy 2022" sheetId="2" r:id="rId2"/>
    <sheet name="Čerpání investic k 31.12.2022" sheetId="3" r:id="rId3"/>
  </sheets>
  <definedNames/>
  <calcPr fullCalcOnLoad="1"/>
</workbook>
</file>

<file path=xl/sharedStrings.xml><?xml version="1.0" encoding="utf-8"?>
<sst xmlns="http://schemas.openxmlformats.org/spreadsheetml/2006/main" count="289" uniqueCount="289">
  <si>
    <t>4. zůstatek - na nové požadavky, do rezervy *</t>
  </si>
  <si>
    <t>základní účet v KB - OBNF</t>
  </si>
  <si>
    <t>položka</t>
  </si>
  <si>
    <t>Daň z příjmu PO</t>
  </si>
  <si>
    <t>DPH</t>
  </si>
  <si>
    <t>Daň z nemovitosti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</si>
  <si>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</si>
  <si>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</si>
  <si>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</si>
  <si>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</si>
  <si>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</si>
  <si>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</si>
  <si>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</si>
  <si>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</si>
  <si>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</si>
  <si>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</si>
  <si>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 xml:space="preserve">listopad </t>
  </si>
  <si>
    <t>prosinec</t>
  </si>
  <si>
    <t>Daň z příjmu PO za obce</t>
  </si>
  <si>
    <t>portfoliový účet v KB</t>
  </si>
  <si>
    <t>na bankovních účtech.</t>
  </si>
  <si>
    <t>základní účet v ČNB *</t>
  </si>
  <si>
    <t>*       účet povinně zřízený v ČNB pro příjem dotací ze státního rozpočtu</t>
  </si>
  <si>
    <t>sociální fond</t>
  </si>
  <si>
    <t>celkem</t>
  </si>
  <si>
    <t>číslo účtu</t>
  </si>
  <si>
    <t>název účtu</t>
  </si>
  <si>
    <t>základní účet v KB</t>
  </si>
  <si>
    <t>základní účet v KB - odpady</t>
  </si>
  <si>
    <t>depozitní účet - účet cizích prostředků</t>
  </si>
  <si>
    <t xml:space="preserve">celkem účty </t>
  </si>
  <si>
    <t>celkem fondy</t>
  </si>
  <si>
    <t>zapojeno ve schváleném rozpočtu</t>
  </si>
  <si>
    <t>z toho:</t>
  </si>
  <si>
    <t>*bez ohledu na to, zda se budou či nebudou upravovat příjmy, jedná se čistě o zůstatek</t>
  </si>
  <si>
    <t>celkem účty a fondy</t>
  </si>
  <si>
    <t>údaje v Kč</t>
  </si>
  <si>
    <t>jednotlivé měsíce roku/daně</t>
  </si>
  <si>
    <t>Celkem za daný měsíc</t>
  </si>
  <si>
    <t>zůstatek finančních prostředků</t>
  </si>
  <si>
    <t>základní účet v ČS, a.s.</t>
  </si>
  <si>
    <t>2. účelově vázáno na sociální fond</t>
  </si>
  <si>
    <t>základní účet v UniCredit Bank</t>
  </si>
  <si>
    <t>Daň z příjmu FO placená plátci</t>
  </si>
  <si>
    <t>Daň z příjmu FO placená poplatníky</t>
  </si>
  <si>
    <t>Daň z příjmu FO vybíraná srážkou</t>
  </si>
  <si>
    <t>Celkem za jednotlivou daň</t>
  </si>
  <si>
    <t>Celkem za třídu Kapitálové výdaje</t>
  </si>
  <si>
    <t>Kapitálové výdaje</t>
  </si>
  <si>
    <t>2212</t>
  </si>
  <si>
    <t>Silnice</t>
  </si>
  <si>
    <t>2212V05</t>
  </si>
  <si>
    <t>Úprava křiž.silnic III/04825 a III/04863</t>
  </si>
  <si>
    <t>Celkem za skupinu Silnice</t>
  </si>
  <si>
    <t>2219V04</t>
  </si>
  <si>
    <t>Parkoviště u ZŠ Npor. Loma</t>
  </si>
  <si>
    <t>Celkem za skupinu Záležitosti pozemních komunikací</t>
  </si>
  <si>
    <t>3113</t>
  </si>
  <si>
    <t>Základní školy</t>
  </si>
  <si>
    <t>3113V09</t>
  </si>
  <si>
    <t>Sportovní hřiště u ul. Vrchlického</t>
  </si>
  <si>
    <t>Celkem za skupinu Základní školy</t>
  </si>
  <si>
    <t>3612</t>
  </si>
  <si>
    <t>Bytové hospodářství</t>
  </si>
  <si>
    <t>Celkem za skupinu Bytové hospodářství</t>
  </si>
  <si>
    <t>3613</t>
  </si>
  <si>
    <t>Nebytové hospodářství</t>
  </si>
  <si>
    <t>3613V05</t>
  </si>
  <si>
    <t>SÚ domu čp. 54 na ul. Jičínská</t>
  </si>
  <si>
    <t>Celkem za skupinu Nebytové hospodářství</t>
  </si>
  <si>
    <t>3631</t>
  </si>
  <si>
    <t>Veřejné osvětlení</t>
  </si>
  <si>
    <t>3631V05</t>
  </si>
  <si>
    <t>Osvětlení parkoviště za Letkou</t>
  </si>
  <si>
    <t>Celkem za skupinu Veřejné osvětlení</t>
  </si>
  <si>
    <t>3713</t>
  </si>
  <si>
    <t>Změny technologií vytápění</t>
  </si>
  <si>
    <t>3713V01</t>
  </si>
  <si>
    <t>Projekt Kotlíková dotace</t>
  </si>
  <si>
    <t>Celkem za skupinu Změny technologií vytápění</t>
  </si>
  <si>
    <t>3722</t>
  </si>
  <si>
    <t>Sběr a svoz komunálních odpadů</t>
  </si>
  <si>
    <t>3722V10</t>
  </si>
  <si>
    <t>Kompostárna Točna - zpevnění ploch</t>
  </si>
  <si>
    <t>Celkem za skupinu Sběr a svoz komunálních odpadů</t>
  </si>
  <si>
    <t>SK/UR %</t>
  </si>
  <si>
    <t>Rozdíl UR-SK v Kč</t>
  </si>
  <si>
    <t>2219</t>
  </si>
  <si>
    <t>Záležitosti pozemních komunikací</t>
  </si>
  <si>
    <t>3113V11</t>
  </si>
  <si>
    <t>Rekonstrukce šk.družiny na ul. Sv.Čecha</t>
  </si>
  <si>
    <t>3613V08</t>
  </si>
  <si>
    <t>Rekonstrukce domu čp. 118</t>
  </si>
  <si>
    <t>3613V09</t>
  </si>
  <si>
    <t>SÚ budovy čp. 1346 na ul. Dukelské</t>
  </si>
  <si>
    <t>3631V07</t>
  </si>
  <si>
    <t>Rek.VO na sídlišti Npor.Loma-Šafaříkova</t>
  </si>
  <si>
    <t>3635</t>
  </si>
  <si>
    <t>Územní plánování + projekční práce</t>
  </si>
  <si>
    <t>3635V01</t>
  </si>
  <si>
    <t>Projektové přípravy</t>
  </si>
  <si>
    <t>Celkem za skupinu Územní plánování + projekční práce</t>
  </si>
  <si>
    <t>3639</t>
  </si>
  <si>
    <t>Komunální služby, územní rozvoj</t>
  </si>
  <si>
    <t>3639V04</t>
  </si>
  <si>
    <t>Výkupy pozemků</t>
  </si>
  <si>
    <t>Celkem za skupinu Komunální služby, územní rozvoj</t>
  </si>
  <si>
    <t>3745</t>
  </si>
  <si>
    <t>Péče o vzhled obcí a veřej. zeleň</t>
  </si>
  <si>
    <t>3745V03</t>
  </si>
  <si>
    <t>Parčík u lávky - revitalizace</t>
  </si>
  <si>
    <t>Celkem za skupinu Péče o vzhled obcí a veřej. zeleň</t>
  </si>
  <si>
    <t>5311</t>
  </si>
  <si>
    <t>Městská policie + program prevence krim.</t>
  </si>
  <si>
    <t>5311V08</t>
  </si>
  <si>
    <t>Celkem za skupinu Městská policie + program prevence krim.</t>
  </si>
  <si>
    <t>6171.3</t>
  </si>
  <si>
    <t>Činnost místní správy - OISM</t>
  </si>
  <si>
    <t>6171V18</t>
  </si>
  <si>
    <t>SÚ radnice - II., SÚ a bezbariér. úpravy</t>
  </si>
  <si>
    <t>Celkem za skupinu Činnost místní správy - OISM</t>
  </si>
  <si>
    <t>zůstatek na sociálním fondu</t>
  </si>
  <si>
    <t>Upravený rozpočet po schválení RO č. 4 - ZM 20.10.2021</t>
  </si>
  <si>
    <t>plnění v %</t>
  </si>
  <si>
    <t>zůstatek finančních prostředků k 31.12.2021 na účtech</t>
  </si>
  <si>
    <t>Částky jsou uvedeny v Kč</t>
  </si>
  <si>
    <t>2212V04</t>
  </si>
  <si>
    <t>SÚ ulic Křivá, Tržní, Pod Hradbami</t>
  </si>
  <si>
    <t>2212V06</t>
  </si>
  <si>
    <t>SÚ ulice Karla Čapka</t>
  </si>
  <si>
    <t>2212V08</t>
  </si>
  <si>
    <t>SÚ ulic pod kostelem - ul. Žižkova</t>
  </si>
  <si>
    <t>2212V09</t>
  </si>
  <si>
    <t>SÚ ulic pod kostelem - ul. K. H. Máchy</t>
  </si>
  <si>
    <t>2212V10</t>
  </si>
  <si>
    <t>SÚ ul.pod kost.-propojka V Kopci-Žižkova</t>
  </si>
  <si>
    <t>2212V11</t>
  </si>
  <si>
    <t>2219V03</t>
  </si>
  <si>
    <t>Parkoviště u kotelny Lomená</t>
  </si>
  <si>
    <t>2219V14</t>
  </si>
  <si>
    <t>Rekonstrukce ulice Vrchlického, 1. část</t>
  </si>
  <si>
    <t>2219V15</t>
  </si>
  <si>
    <t>Most přes Klenos</t>
  </si>
  <si>
    <t>2219V17</t>
  </si>
  <si>
    <t>Rekonstrukce chodníků</t>
  </si>
  <si>
    <t>2219V19</t>
  </si>
  <si>
    <t>Prodloužení zálivu aut.zast. U Tatry</t>
  </si>
  <si>
    <t>2219V21</t>
  </si>
  <si>
    <t>2219V22</t>
  </si>
  <si>
    <t>Prostranství před COOP a DPS</t>
  </si>
  <si>
    <t>3113V05</t>
  </si>
  <si>
    <t>3113V12</t>
  </si>
  <si>
    <t>Přístřešek u šk. jídelny Npor. Loma</t>
  </si>
  <si>
    <t>3429</t>
  </si>
  <si>
    <t>Zájmová činnost</t>
  </si>
  <si>
    <t>3429V04</t>
  </si>
  <si>
    <t>Discgolf</t>
  </si>
  <si>
    <t>3429V05</t>
  </si>
  <si>
    <t>Celkem za skupinu Zájmová činnost</t>
  </si>
  <si>
    <t>3613V10</t>
  </si>
  <si>
    <t>Oprava budovy Technických služeb</t>
  </si>
  <si>
    <t>3613V11</t>
  </si>
  <si>
    <t>Oprava budovy TS - vnitřní prostory</t>
  </si>
  <si>
    <t>3631V08</t>
  </si>
  <si>
    <t>Rozšíření VO Skotnice - Prchalov</t>
  </si>
  <si>
    <t>3639V08</t>
  </si>
  <si>
    <t>Městský mobiliář - investice</t>
  </si>
  <si>
    <t>Obnova zařízení MP</t>
  </si>
  <si>
    <t>6171.1</t>
  </si>
  <si>
    <t>Činnost místní správy - OOSČ</t>
  </si>
  <si>
    <t>Celkem za skupinu Činnost místní správy - OOSČ</t>
  </si>
  <si>
    <t>převody investičních výdajů OŽPD</t>
  </si>
  <si>
    <t>převody investičních výdajů OIRSM</t>
  </si>
  <si>
    <t>CELKEM převody</t>
  </si>
  <si>
    <t>Zůstatky účtů k 31.12.2022</t>
  </si>
  <si>
    <t>stav k 31.12.2022 v Kč</t>
  </si>
  <si>
    <t>základný účet v KB - výdajový</t>
  </si>
  <si>
    <r>
      <t xml:space="preserve">Částka </t>
    </r>
    <r>
      <rPr>
        <b/>
        <sz val="10"/>
        <rFont val="Calibri"/>
        <family val="2"/>
      </rPr>
      <t xml:space="preserve">74 855 646,17Kč souhlasí na výkaz FIN 2-12M - Výkaz pro hodnocení plnění rozpočtu ÚSC, DSO a RR - část VI. Stavy a obraty </t>
    </r>
  </si>
  <si>
    <t>Rozbor zůstatku finančních prostředků k 31.12.2022 v Kč:</t>
  </si>
  <si>
    <t>Daňové příjmy v roce 2022</t>
  </si>
  <si>
    <t>Schválený rozpočet 2022</t>
  </si>
  <si>
    <t>Upravený rozpočet po schválení RO č. 5 - ZM 19.10.2022</t>
  </si>
  <si>
    <t>Upravený rozpočet po schválení RO č. 2</t>
  </si>
  <si>
    <t>skutečnost 2021</t>
  </si>
  <si>
    <t>Skupina</t>
  </si>
  <si>
    <t>Ukazatel</t>
  </si>
  <si>
    <t>1032</t>
  </si>
  <si>
    <t>Podpora ostatních produkčních činností</t>
  </si>
  <si>
    <t>1032V02</t>
  </si>
  <si>
    <t>Pořízení služebního vozidla pro lesníka</t>
  </si>
  <si>
    <t>Celkem za skupinu Podpora ostatních produkčních činností</t>
  </si>
  <si>
    <t>Další investiční akce</t>
  </si>
  <si>
    <t>2212V12</t>
  </si>
  <si>
    <t>SÚ ul. Vrchlického - 1. a 2. část</t>
  </si>
  <si>
    <t>2212V13</t>
  </si>
  <si>
    <t>Komunikace k ZO na ul. Masarykově</t>
  </si>
  <si>
    <t>2212V14</t>
  </si>
  <si>
    <t>Propustek v místní části Hájov</t>
  </si>
  <si>
    <t>2212V15</t>
  </si>
  <si>
    <t>SÚ ulic Alšova a Mánesova</t>
  </si>
  <si>
    <t>2212V16</t>
  </si>
  <si>
    <t>SÚ ulice Březinovy</t>
  </si>
  <si>
    <t>2219V09</t>
  </si>
  <si>
    <t>P - křižovatka Štramberská - Npor. Loma</t>
  </si>
  <si>
    <t>SÚ chodníku na ul. Březinové</t>
  </si>
  <si>
    <t>SÚ ul.K.Čapka -bezbariér.napojení radn.</t>
  </si>
  <si>
    <t>2219V23</t>
  </si>
  <si>
    <t>SÚ chodníku ČSA</t>
  </si>
  <si>
    <t>2219V24</t>
  </si>
  <si>
    <t>SÚ chodníku na ul. Šmeralova</t>
  </si>
  <si>
    <t>2219V25</t>
  </si>
  <si>
    <t>SÚ chodníku na ul. Tovární</t>
  </si>
  <si>
    <t>2219V26</t>
  </si>
  <si>
    <t>SÚ chodníku na ul. Dvořákové</t>
  </si>
  <si>
    <t>2219V27</t>
  </si>
  <si>
    <t>SÚ chodnku na ul. Gagarinově</t>
  </si>
  <si>
    <t>2219V28</t>
  </si>
  <si>
    <t>2219V29</t>
  </si>
  <si>
    <t>Úprava předprostoru nádraží</t>
  </si>
  <si>
    <t>2219V30</t>
  </si>
  <si>
    <t>Cyklopoint - prostranství čp. 118</t>
  </si>
  <si>
    <t>2219V31</t>
  </si>
  <si>
    <t>Prostranství před ZŠ Npor. Loma</t>
  </si>
  <si>
    <t>2219V32</t>
  </si>
  <si>
    <t>Rekonstrukce schodiště na ul. Úzké</t>
  </si>
  <si>
    <t>2321</t>
  </si>
  <si>
    <t>Kanalizace</t>
  </si>
  <si>
    <t>2321V05</t>
  </si>
  <si>
    <t>Kanalizace - investiční akce</t>
  </si>
  <si>
    <t>2321V06</t>
  </si>
  <si>
    <t>Odkanalizování části ul. Juráňovy</t>
  </si>
  <si>
    <t>2321V07</t>
  </si>
  <si>
    <t>Čističky odpadních vod - fin. podpora</t>
  </si>
  <si>
    <t>Celkem za skupinu Kanalizace</t>
  </si>
  <si>
    <t>ZŠ Npor. Loma - předfinan.projektu, inv.</t>
  </si>
  <si>
    <t>3113V14</t>
  </si>
  <si>
    <t>Další investiční akce základních škol</t>
  </si>
  <si>
    <t>3113V16</t>
  </si>
  <si>
    <t>ZŠ Npor. Loma - vlastní inv.prostředky k projektu</t>
  </si>
  <si>
    <t>3113V18</t>
  </si>
  <si>
    <t>Energet.úspory v gastropovozu ZŠ Npor.Loma</t>
  </si>
  <si>
    <t>3412</t>
  </si>
  <si>
    <t>Sportovní zařízení v majetku města</t>
  </si>
  <si>
    <t>3412V05</t>
  </si>
  <si>
    <t>Sportoviště Hájov</t>
  </si>
  <si>
    <t>Celkem za skupinu Sportovní zařízení v majetku města</t>
  </si>
  <si>
    <t>Poskytování dotací z rozpočtu města (investiční)</t>
  </si>
  <si>
    <t>3429V06</t>
  </si>
  <si>
    <t>Skatepark</t>
  </si>
  <si>
    <t>3612V04</t>
  </si>
  <si>
    <t>Bytový fond - investice a techn. zhodnocení budov</t>
  </si>
  <si>
    <t>3613V03</t>
  </si>
  <si>
    <t>Výkup dlouhodobého majetku</t>
  </si>
  <si>
    <t>3613V12</t>
  </si>
  <si>
    <t>Prostory býv. ZŠ Dukelské</t>
  </si>
  <si>
    <t>3631V10</t>
  </si>
  <si>
    <t>VO křižov.silnic III/04825 a III/04863</t>
  </si>
  <si>
    <t>3631V11</t>
  </si>
  <si>
    <t>Osvětlení kaple sv. Františka</t>
  </si>
  <si>
    <t>3631V12</t>
  </si>
  <si>
    <t>Osvětlení schodiště Farní - Žižkova</t>
  </si>
  <si>
    <t>3631V13</t>
  </si>
  <si>
    <t>VO Příbor 2022 - I. etapa</t>
  </si>
  <si>
    <t>3632</t>
  </si>
  <si>
    <t>Pohřebnictví</t>
  </si>
  <si>
    <t>3632V04</t>
  </si>
  <si>
    <t>Kolumbárium na městském hřbitově</t>
  </si>
  <si>
    <t>3632V05</t>
  </si>
  <si>
    <t>Rozšíření kapacity nového hřbitova</t>
  </si>
  <si>
    <t>Celkem za skupinu Pohřebnictví</t>
  </si>
  <si>
    <t>3639V10</t>
  </si>
  <si>
    <t>Infosloupy - směrovníky</t>
  </si>
  <si>
    <t>6171V20</t>
  </si>
  <si>
    <t>SW a databáze, OOSČ</t>
  </si>
  <si>
    <t>Celkem Výdaje</t>
  </si>
  <si>
    <t>ČERPÁNÍ INVESTIČNÍCH VÝDAJŮ k 31.12.2022 v Kč</t>
  </si>
  <si>
    <t>Skutečnost k 31.12.2022</t>
  </si>
  <si>
    <t>Schválený rozpočet (SR) - ZM 15.12.2022</t>
  </si>
  <si>
    <t>3. převody z roku 2022 do roku 2023</t>
  </si>
  <si>
    <t>ad 3) převody z roku 2022 do roku 2023 zahrnují:</t>
  </si>
  <si>
    <t>1. účelově vázáno na §3612 (OBNF)</t>
  </si>
  <si>
    <t>Investiční akce vč. účelově vázáných běžných výdajů.</t>
  </si>
  <si>
    <t>převody investičních výdajů OBNF</t>
  </si>
  <si>
    <t>Požadavek OBNF na zapojení zůstastku účtu je ve výši 6 000 000 Kč.</t>
  </si>
  <si>
    <t>(částka souhlasí na čerpání investic k 31.12.2022)</t>
  </si>
  <si>
    <t>převod neinvestičních výdajů OIRSM</t>
  </si>
  <si>
    <t>převody neinvestičních výdajů OŽPD</t>
  </si>
  <si>
    <t>Převod do roku 2023</t>
  </si>
  <si>
    <t>Upravený rozpočet po RO č. 7 (UR) - RM 10.01.2023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</si>
</sst>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50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0"/>
      <color indexed="10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i/>
      <sz val="10"/>
      <color indexed="10"/>
      <name val="Calibri"/>
      <family val="2"/>
    </font>
    <font>
      <b/>
      <i/>
      <sz val="12"/>
      <color indexed="10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b/>
      <i/>
      <sz val="10"/>
      <color indexed="10"/>
      <name val="Calibri"/>
      <family val="2"/>
    </font>
    <font>
      <i/>
      <sz val="8"/>
      <color indexed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color indexed="49"/>
      <name val="Calibri"/>
      <family val="2"/>
    </font>
    <font>
      <b/>
      <sz val="11"/>
      <color indexed="44"/>
      <name val="Calibri"/>
      <family val="2"/>
    </font>
    <font>
      <b/>
      <sz val="11"/>
      <color indexed="3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9" tint="-0.24997000396251678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i/>
      <sz val="10"/>
      <color rgb="FFFF0000"/>
      <name val="Calibri"/>
      <family val="2"/>
    </font>
    <font>
      <b/>
      <i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i/>
      <sz val="10"/>
      <color rgb="FFFF0000"/>
      <name val="Calibri"/>
      <family val="2"/>
    </font>
    <font>
      <i/>
      <sz val="8"/>
      <color rgb="FFFF0000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theme="4" tint="0.39998000860214233"/>
      <name val="Calibri"/>
      <family val="2"/>
    </font>
    <font>
      <b/>
      <sz val="11"/>
      <color rgb="FF0070C0"/>
      <name val="Calibri"/>
      <family val="2"/>
    </font>
    <font>
      <sz val="9"/>
      <color theme="1"/>
      <name val="Calibri"/>
      <family val="2"/>
    </font>
    <font>
      <i/>
      <sz val="12"/>
      <color rgb="FFC00000"/>
      <name val="Calibri"/>
      <family val="2"/>
    </font>
    <font>
      <sz val="10"/>
      <color rgb="FF002060"/>
      <name val="Calibri"/>
      <family val="2"/>
    </font>
    <font>
      <sz val="10"/>
      <color rgb="FFC0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/>
      <top style="medium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16" borderId="1" applyNumberFormat="0" applyAlignment="0" applyProtection="0"/>
    <xf numFmtId="0" fontId="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17" borderId="6" applyNumberFormat="0" applyAlignment="0" applyProtection="0"/>
    <xf numFmtId="0" fontId="5" fillId="15" borderId="0" applyNumberFormat="0" applyBorder="0" applyAlignment="0" applyProtection="0"/>
    <xf numFmtId="0" fontId="14" fillId="7" borderId="1" applyNumberFormat="0" applyAlignment="0" applyProtection="0"/>
    <xf numFmtId="0" fontId="6" fillId="17" borderId="6" applyNumberFormat="0" applyAlignment="0" applyProtection="0"/>
    <xf numFmtId="0" fontId="1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16" fillId="16" borderId="9" applyNumberForma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6" fillId="18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4" fillId="7" borderId="1" applyNumberFormat="0" applyAlignment="0" applyProtection="0"/>
    <xf numFmtId="0" fontId="15" fillId="16" borderId="1" applyNumberFormat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178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19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4" fontId="31" fillId="19" borderId="1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4" fontId="24" fillId="2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" fontId="24" fillId="0" borderId="0" xfId="0" applyNumberFormat="1" applyFont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3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4" fontId="62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4" fontId="64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65" fillId="0" borderId="0" xfId="0" applyFont="1" applyAlignment="1">
      <alignment/>
    </xf>
    <xf numFmtId="166" fontId="21" fillId="0" borderId="0" xfId="0" applyNumberFormat="1" applyFont="1" applyAlignment="1">
      <alignment horizontal="center"/>
    </xf>
    <xf numFmtId="4" fontId="31" fillId="0" borderId="17" xfId="0" applyNumberFormat="1" applyFont="1" applyBorder="1" applyAlignment="1">
      <alignment/>
    </xf>
    <xf numFmtId="4" fontId="66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4" fontId="67" fillId="0" borderId="0" xfId="0" applyNumberFormat="1" applyFont="1" applyBorder="1" applyAlignment="1">
      <alignment/>
    </xf>
    <xf numFmtId="0" fontId="68" fillId="0" borderId="0" xfId="0" applyFont="1" applyFill="1" applyAlignment="1">
      <alignment/>
    </xf>
    <xf numFmtId="0" fontId="65" fillId="0" borderId="0" xfId="0" applyFont="1" applyFill="1" applyAlignment="1">
      <alignment/>
    </xf>
    <xf numFmtId="4" fontId="21" fillId="0" borderId="0" xfId="0" applyNumberFormat="1" applyFont="1" applyAlignment="1">
      <alignment/>
    </xf>
    <xf numFmtId="0" fontId="40" fillId="0" borderId="0" xfId="0" applyFont="1" applyAlignment="1">
      <alignment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9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8" fillId="0" borderId="0" xfId="0" applyFont="1" applyAlignment="1">
      <alignment horizontal="left"/>
    </xf>
    <xf numFmtId="4" fontId="24" fillId="20" borderId="10" xfId="0" applyNumberFormat="1" applyFont="1" applyFill="1" applyBorder="1" applyAlignment="1">
      <alignment/>
    </xf>
    <xf numFmtId="0" fontId="30" fillId="20" borderId="10" xfId="0" applyFont="1" applyFill="1" applyBorder="1" applyAlignment="1">
      <alignment/>
    </xf>
    <xf numFmtId="4" fontId="30" fillId="20" borderId="10" xfId="0" applyNumberFormat="1" applyFont="1" applyFill="1" applyBorder="1" applyAlignment="1">
      <alignment/>
    </xf>
    <xf numFmtId="4" fontId="46" fillId="0" borderId="0" xfId="0" applyNumberFormat="1" applyFont="1" applyAlignment="1">
      <alignment/>
    </xf>
    <xf numFmtId="0" fontId="24" fillId="0" borderId="0" xfId="0" applyFont="1" applyAlignment="1">
      <alignment horizontal="left" vertical="center"/>
    </xf>
    <xf numFmtId="0" fontId="19" fillId="0" borderId="18" xfId="0" applyFont="1" applyBorder="1" applyAlignment="1">
      <alignment horizontal="center" vertical="center" wrapText="1"/>
    </xf>
    <xf numFmtId="0" fontId="19" fillId="21" borderId="19" xfId="0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 wrapText="1"/>
    </xf>
    <xf numFmtId="0" fontId="19" fillId="21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21" borderId="20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20" fillId="21" borderId="18" xfId="0" applyFont="1" applyFill="1" applyBorder="1" applyAlignment="1">
      <alignment horizontal="center" vertical="center" wrapText="1"/>
    </xf>
    <xf numFmtId="166" fontId="18" fillId="0" borderId="16" xfId="0" applyNumberFormat="1" applyFont="1" applyBorder="1" applyAlignment="1">
      <alignment horizontal="center" vertical="center"/>
    </xf>
    <xf numFmtId="166" fontId="18" fillId="0" borderId="21" xfId="0" applyNumberFormat="1" applyFont="1" applyBorder="1" applyAlignment="1">
      <alignment horizontal="center" vertical="center"/>
    </xf>
    <xf numFmtId="166" fontId="18" fillId="0" borderId="21" xfId="0" applyNumberFormat="1" applyFont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center" vertical="center"/>
    </xf>
    <xf numFmtId="166" fontId="18" fillId="0" borderId="22" xfId="0" applyNumberFormat="1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23" fillId="22" borderId="10" xfId="0" applyFont="1" applyFill="1" applyBorder="1" applyAlignment="1">
      <alignment horizontal="center" vertical="center" wrapText="1"/>
    </xf>
    <xf numFmtId="166" fontId="23" fillId="22" borderId="10" xfId="0" applyNumberFormat="1" applyFont="1" applyFill="1" applyBorder="1" applyAlignment="1">
      <alignment horizontal="center" vertical="center" wrapText="1"/>
    </xf>
    <xf numFmtId="166" fontId="23" fillId="22" borderId="23" xfId="0" applyNumberFormat="1" applyFont="1" applyFill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70" fillId="0" borderId="21" xfId="0" applyNumberFormat="1" applyFont="1" applyBorder="1" applyAlignment="1">
      <alignment horizontal="center" vertical="center" wrapText="1"/>
    </xf>
    <xf numFmtId="4" fontId="70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left" vertical="center"/>
    </xf>
    <xf numFmtId="14" fontId="19" fillId="19" borderId="10" xfId="0" applyNumberFormat="1" applyFont="1" applyFill="1" applyBorder="1" applyAlignment="1">
      <alignment horizontal="center" vertical="center" wrapText="1"/>
    </xf>
    <xf numFmtId="4" fontId="19" fillId="19" borderId="10" xfId="0" applyNumberFormat="1" applyFont="1" applyFill="1" applyBorder="1" applyAlignment="1">
      <alignment horizontal="center" vertical="center" wrapText="1"/>
    </xf>
    <xf numFmtId="4" fontId="19" fillId="19" borderId="24" xfId="0" applyNumberFormat="1" applyFont="1" applyFill="1" applyBorder="1" applyAlignment="1">
      <alignment horizontal="center" vertical="center" wrapText="1"/>
    </xf>
    <xf numFmtId="166" fontId="19" fillId="19" borderId="20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center" vertical="center" wrapText="1"/>
    </xf>
    <xf numFmtId="6" fontId="18" fillId="0" borderId="0" xfId="0" applyNumberFormat="1" applyFont="1" applyAlignment="1">
      <alignment/>
    </xf>
    <xf numFmtId="4" fontId="71" fillId="0" borderId="10" xfId="0" applyNumberFormat="1" applyFont="1" applyBorder="1" applyAlignment="1">
      <alignment horizontal="center" vertical="center" wrapText="1"/>
    </xf>
    <xf numFmtId="4" fontId="71" fillId="0" borderId="18" xfId="0" applyNumberFormat="1" applyFont="1" applyBorder="1" applyAlignment="1">
      <alignment horizontal="center" vertical="center" wrapText="1"/>
    </xf>
    <xf numFmtId="166" fontId="71" fillId="22" borderId="2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Border="1" applyAlignment="1">
      <alignment horizontal="center" vertical="center" wrapText="1"/>
    </xf>
    <xf numFmtId="4" fontId="72" fillId="0" borderId="18" xfId="0" applyNumberFormat="1" applyFont="1" applyBorder="1" applyAlignment="1">
      <alignment horizontal="center" vertical="center" wrapText="1"/>
    </xf>
    <xf numFmtId="166" fontId="72" fillId="22" borderId="20" xfId="0" applyNumberFormat="1" applyFont="1" applyFill="1" applyBorder="1" applyAlignment="1">
      <alignment horizontal="center" vertical="center" wrapText="1"/>
    </xf>
    <xf numFmtId="166" fontId="70" fillId="0" borderId="20" xfId="0" applyNumberFormat="1" applyFont="1" applyBorder="1" applyAlignment="1">
      <alignment horizontal="center" vertical="center" wrapText="1"/>
    </xf>
    <xf numFmtId="166" fontId="18" fillId="22" borderId="20" xfId="0" applyNumberFormat="1" applyFont="1" applyFill="1" applyBorder="1" applyAlignment="1">
      <alignment horizontal="center" vertical="center" wrapText="1"/>
    </xf>
    <xf numFmtId="166" fontId="19" fillId="22" borderId="25" xfId="0" applyNumberFormat="1" applyFont="1" applyFill="1" applyBorder="1" applyAlignment="1">
      <alignment horizontal="center" vertical="center" wrapText="1"/>
    </xf>
    <xf numFmtId="0" fontId="55" fillId="0" borderId="0" xfId="107">
      <alignment/>
      <protection/>
    </xf>
    <xf numFmtId="0" fontId="58" fillId="0" borderId="24" xfId="107" applyFont="1" applyBorder="1" applyAlignment="1">
      <alignment horizontal="center" vertical="center" wrapText="1"/>
      <protection/>
    </xf>
    <xf numFmtId="0" fontId="58" fillId="0" borderId="26" xfId="107" applyFont="1" applyBorder="1" applyAlignment="1">
      <alignment horizontal="center" vertical="center" wrapText="1"/>
      <protection/>
    </xf>
    <xf numFmtId="0" fontId="58" fillId="23" borderId="24" xfId="107" applyFont="1" applyFill="1" applyBorder="1" applyAlignment="1">
      <alignment horizontal="left" vertical="center" wrapText="1"/>
      <protection/>
    </xf>
    <xf numFmtId="0" fontId="73" fillId="0" borderId="11" xfId="107" applyFont="1" applyBorder="1" applyAlignment="1">
      <alignment horizontal="left" vertical="center"/>
      <protection/>
    </xf>
    <xf numFmtId="0" fontId="73" fillId="0" borderId="13" xfId="107" applyFont="1" applyBorder="1" applyAlignment="1">
      <alignment horizontal="left" vertical="center"/>
      <protection/>
    </xf>
    <xf numFmtId="0" fontId="73" fillId="0" borderId="24" xfId="107" applyFont="1" applyBorder="1" applyAlignment="1">
      <alignment horizontal="left" vertical="center"/>
      <protection/>
    </xf>
    <xf numFmtId="0" fontId="73" fillId="0" borderId="19" xfId="107" applyFont="1" applyBorder="1" applyAlignment="1">
      <alignment horizontal="left" vertical="center"/>
      <protection/>
    </xf>
    <xf numFmtId="4" fontId="73" fillId="0" borderId="24" xfId="107" applyNumberFormat="1" applyFont="1" applyBorder="1" applyAlignment="1">
      <alignment horizontal="right" vertical="center"/>
      <protection/>
    </xf>
    <xf numFmtId="4" fontId="73" fillId="0" borderId="26" xfId="107" applyNumberFormat="1" applyFont="1" applyBorder="1" applyAlignment="1">
      <alignment horizontal="right" vertical="center"/>
      <protection/>
    </xf>
    <xf numFmtId="4" fontId="58" fillId="23" borderId="24" xfId="107" applyNumberFormat="1" applyFont="1" applyFill="1" applyBorder="1" applyAlignment="1">
      <alignment horizontal="right" vertical="center" wrapText="1"/>
      <protection/>
    </xf>
    <xf numFmtId="4" fontId="58" fillId="23" borderId="26" xfId="107" applyNumberFormat="1" applyFont="1" applyFill="1" applyBorder="1" applyAlignment="1">
      <alignment horizontal="right" vertical="center" wrapText="1"/>
      <protection/>
    </xf>
    <xf numFmtId="4" fontId="58" fillId="24" borderId="24" xfId="107" applyNumberFormat="1" applyFont="1" applyFill="1" applyBorder="1" applyAlignment="1">
      <alignment horizontal="right" vertical="center" wrapText="1"/>
      <protection/>
    </xf>
    <xf numFmtId="4" fontId="58" fillId="24" borderId="26" xfId="107" applyNumberFormat="1" applyFont="1" applyFill="1" applyBorder="1" applyAlignment="1">
      <alignment horizontal="right" vertical="center" wrapText="1"/>
      <protection/>
    </xf>
    <xf numFmtId="0" fontId="58" fillId="21" borderId="19" xfId="107" applyFont="1" applyFill="1" applyBorder="1" applyAlignment="1">
      <alignment horizontal="center" vertical="center" wrapText="1"/>
      <protection/>
    </xf>
    <xf numFmtId="4" fontId="73" fillId="21" borderId="19" xfId="107" applyNumberFormat="1" applyFont="1" applyFill="1" applyBorder="1" applyAlignment="1">
      <alignment horizontal="right" vertical="center"/>
      <protection/>
    </xf>
    <xf numFmtId="4" fontId="58" fillId="21" borderId="19" xfId="107" applyNumberFormat="1" applyFont="1" applyFill="1" applyBorder="1" applyAlignment="1">
      <alignment horizontal="right" vertical="center" wrapText="1"/>
      <protection/>
    </xf>
    <xf numFmtId="0" fontId="0" fillId="21" borderId="0" xfId="0" applyFill="1" applyAlignment="1">
      <alignment/>
    </xf>
    <xf numFmtId="0" fontId="58" fillId="25" borderId="26" xfId="107" applyFont="1" applyFill="1" applyBorder="1" applyAlignment="1">
      <alignment horizontal="center" vertical="center" wrapText="1"/>
      <protection/>
    </xf>
    <xf numFmtId="4" fontId="73" fillId="25" borderId="26" xfId="107" applyNumberFormat="1" applyFont="1" applyFill="1" applyBorder="1" applyAlignment="1">
      <alignment horizontal="right" vertical="center"/>
      <protection/>
    </xf>
    <xf numFmtId="4" fontId="58" fillId="25" borderId="26" xfId="107" applyNumberFormat="1" applyFont="1" applyFill="1" applyBorder="1" applyAlignment="1">
      <alignment horizontal="right" vertical="center" wrapText="1"/>
      <protection/>
    </xf>
    <xf numFmtId="0" fontId="0" fillId="25" borderId="0" xfId="0" applyFill="1" applyAlignment="1">
      <alignment/>
    </xf>
    <xf numFmtId="4" fontId="46" fillId="0" borderId="0" xfId="0" applyNumberFormat="1" applyFont="1" applyFill="1" applyAlignment="1">
      <alignment/>
    </xf>
    <xf numFmtId="4" fontId="51" fillId="0" borderId="27" xfId="0" applyNumberFormat="1" applyFont="1" applyFill="1" applyBorder="1" applyAlignment="1">
      <alignment/>
    </xf>
    <xf numFmtId="4" fontId="46" fillId="0" borderId="27" xfId="0" applyNumberFormat="1" applyFont="1" applyFill="1" applyBorder="1" applyAlignment="1">
      <alignment/>
    </xf>
    <xf numFmtId="4" fontId="46" fillId="0" borderId="23" xfId="0" applyNumberFormat="1" applyFont="1" applyFill="1" applyBorder="1" applyAlignment="1">
      <alignment/>
    </xf>
    <xf numFmtId="4" fontId="46" fillId="19" borderId="0" xfId="0" applyNumberFormat="1" applyFont="1" applyFill="1" applyAlignment="1">
      <alignment/>
    </xf>
    <xf numFmtId="4" fontId="51" fillId="26" borderId="23" xfId="0" applyNumberFormat="1" applyFont="1" applyFill="1" applyBorder="1" applyAlignment="1">
      <alignment horizontal="center" vertical="center" wrapText="1"/>
    </xf>
    <xf numFmtId="4" fontId="46" fillId="0" borderId="15" xfId="0" applyNumberFormat="1" applyFont="1" applyBorder="1" applyAlignment="1">
      <alignment/>
    </xf>
    <xf numFmtId="4" fontId="7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6" fontId="75" fillId="0" borderId="0" xfId="0" applyNumberFormat="1" applyFont="1" applyBorder="1" applyAlignment="1">
      <alignment/>
    </xf>
    <xf numFmtId="0" fontId="75" fillId="0" borderId="0" xfId="0" applyFont="1" applyAlignment="1">
      <alignment/>
    </xf>
    <xf numFmtId="6" fontId="75" fillId="0" borderId="15" xfId="0" applyNumberFormat="1" applyFont="1" applyBorder="1" applyAlignment="1">
      <alignment/>
    </xf>
    <xf numFmtId="6" fontId="76" fillId="0" borderId="0" xfId="0" applyNumberFormat="1" applyFont="1" applyAlignment="1">
      <alignment/>
    </xf>
    <xf numFmtId="0" fontId="76" fillId="0" borderId="0" xfId="0" applyFont="1" applyAlignment="1">
      <alignment/>
    </xf>
    <xf numFmtId="6" fontId="76" fillId="0" borderId="15" xfId="0" applyNumberFormat="1" applyFont="1" applyBorder="1" applyAlignment="1">
      <alignment/>
    </xf>
    <xf numFmtId="6" fontId="19" fillId="0" borderId="0" xfId="0" applyNumberFormat="1" applyFont="1" applyAlignment="1">
      <alignment/>
    </xf>
    <xf numFmtId="4" fontId="51" fillId="19" borderId="0" xfId="0" applyNumberFormat="1" applyFont="1" applyFill="1" applyAlignment="1">
      <alignment/>
    </xf>
    <xf numFmtId="0" fontId="77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0" fillId="20" borderId="10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0" fontId="40" fillId="0" borderId="27" xfId="0" applyFont="1" applyBorder="1" applyAlignment="1">
      <alignment/>
    </xf>
    <xf numFmtId="0" fontId="18" fillId="0" borderId="0" xfId="0" applyFont="1" applyAlignment="1">
      <alignment/>
    </xf>
    <xf numFmtId="0" fontId="28" fillId="19" borderId="24" xfId="0" applyFont="1" applyFill="1" applyBorder="1" applyAlignment="1">
      <alignment/>
    </xf>
    <xf numFmtId="0" fontId="18" fillId="19" borderId="26" xfId="0" applyFont="1" applyFill="1" applyBorder="1" applyAlignment="1">
      <alignment/>
    </xf>
    <xf numFmtId="0" fontId="18" fillId="19" borderId="19" xfId="0" applyFont="1" applyFill="1" applyBorder="1" applyAlignment="1">
      <alignment/>
    </xf>
    <xf numFmtId="0" fontId="19" fillId="22" borderId="29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58" fillId="23" borderId="26" xfId="107" applyFont="1" applyFill="1" applyBorder="1" applyAlignment="1">
      <alignment horizontal="left" vertical="center" wrapText="1"/>
      <protection/>
    </xf>
    <xf numFmtId="0" fontId="58" fillId="23" borderId="19" xfId="107" applyFont="1" applyFill="1" applyBorder="1" applyAlignment="1">
      <alignment horizontal="left" vertical="center" wrapText="1"/>
      <protection/>
    </xf>
    <xf numFmtId="0" fontId="55" fillId="0" borderId="0" xfId="107">
      <alignment/>
      <protection/>
    </xf>
    <xf numFmtId="0" fontId="58" fillId="23" borderId="24" xfId="107" applyFont="1" applyFill="1" applyBorder="1" applyAlignment="1">
      <alignment horizontal="left" vertical="center" wrapText="1"/>
      <protection/>
    </xf>
    <xf numFmtId="0" fontId="77" fillId="27" borderId="31" xfId="0" applyFont="1" applyFill="1" applyBorder="1" applyAlignment="1">
      <alignment horizontal="center" vertical="center" wrapText="1"/>
    </xf>
    <xf numFmtId="0" fontId="78" fillId="0" borderId="32" xfId="0" applyFont="1" applyBorder="1" applyAlignment="1">
      <alignment horizontal="left" vertical="center" wrapText="1"/>
    </xf>
    <xf numFmtId="0" fontId="58" fillId="0" borderId="24" xfId="107" applyFont="1" applyBorder="1" applyAlignment="1">
      <alignment horizontal="left" vertical="center" wrapText="1"/>
      <protection/>
    </xf>
    <xf numFmtId="0" fontId="58" fillId="0" borderId="26" xfId="107" applyFont="1" applyBorder="1" applyAlignment="1">
      <alignment horizontal="left" vertical="center" wrapText="1"/>
      <protection/>
    </xf>
    <xf numFmtId="0" fontId="58" fillId="0" borderId="19" xfId="107" applyFont="1" applyBorder="1" applyAlignment="1">
      <alignment horizontal="left" vertical="center" wrapText="1"/>
      <protection/>
    </xf>
    <xf numFmtId="0" fontId="58" fillId="24" borderId="24" xfId="107" applyFont="1" applyFill="1" applyBorder="1" applyAlignment="1">
      <alignment horizontal="left" vertical="center" wrapText="1"/>
      <protection/>
    </xf>
    <xf numFmtId="0" fontId="58" fillId="24" borderId="26" xfId="107" applyFont="1" applyFill="1" applyBorder="1" applyAlignment="1">
      <alignment horizontal="left" vertical="center" wrapText="1"/>
      <protection/>
    </xf>
    <xf numFmtId="0" fontId="58" fillId="24" borderId="19" xfId="107" applyFont="1" applyFill="1" applyBorder="1" applyAlignment="1">
      <alignment horizontal="left" vertical="center" wrapText="1"/>
      <protection/>
    </xf>
  </cellXfs>
  <cellStyles count="11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 % – Zvýraznění 1" xfId="39"/>
    <cellStyle name="40 % – Zvýraznění 2" xfId="40"/>
    <cellStyle name="40 % – Zvýraznění 3" xfId="41"/>
    <cellStyle name="40 % – Zvýraznění 4" xfId="42"/>
    <cellStyle name="40 % – Zvýraznění 5" xfId="43"/>
    <cellStyle name="40 % – Zvýraznění 6" xfId="44"/>
    <cellStyle name="40 % – Zvýraznění1 2" xfId="45"/>
    <cellStyle name="40 % – Zvýraznění2 2" xfId="46"/>
    <cellStyle name="40 % – Zvýraznění3 2" xfId="47"/>
    <cellStyle name="40 % – Zvýraznění4 2" xfId="48"/>
    <cellStyle name="40 % – Zvýraznění5 2" xfId="49"/>
    <cellStyle name="40 % – Zvýraznění6 2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60 % – Zvýraznění 1" xfId="63"/>
    <cellStyle name="60 % – Zvýraznění 2" xfId="64"/>
    <cellStyle name="60 % – Zvýraznění 3" xfId="65"/>
    <cellStyle name="60 % – Zvýraznění 4" xfId="66"/>
    <cellStyle name="60 % – Zvýraznění 5" xfId="67"/>
    <cellStyle name="60 % – Zvýraznění 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Calculation" xfId="82"/>
    <cellStyle name="Celkem" xfId="83"/>
    <cellStyle name="Comma" xfId="84"/>
    <cellStyle name="Comma [0]" xfId="85"/>
    <cellStyle name="Explanatory Text" xfId="86"/>
    <cellStyle name="Good" xfId="87"/>
    <cellStyle name="Heading 1" xfId="88"/>
    <cellStyle name="Heading 2" xfId="89"/>
    <cellStyle name="Heading 3" xfId="90"/>
    <cellStyle name="Heading 4" xfId="91"/>
    <cellStyle name="Check Cell" xfId="92"/>
    <cellStyle name="Chybně" xfId="93"/>
    <cellStyle name="Input" xfId="94"/>
    <cellStyle name="Kontrolní buňka" xfId="95"/>
    <cellStyle name="Linked Cell" xfId="96"/>
    <cellStyle name="Currency" xfId="97"/>
    <cellStyle name="Currency [0]" xfId="98"/>
    <cellStyle name="Nadpis 1" xfId="99"/>
    <cellStyle name="Nadpis 2" xfId="100"/>
    <cellStyle name="Nadpis 3" xfId="101"/>
    <cellStyle name="Nadpis 4" xfId="102"/>
    <cellStyle name="Název" xfId="103"/>
    <cellStyle name="Neutral" xfId="104"/>
    <cellStyle name="Neutrální" xfId="105"/>
    <cellStyle name="Normální 2" xfId="106"/>
    <cellStyle name="Normální 3" xfId="107"/>
    <cellStyle name="Note" xfId="108"/>
    <cellStyle name="Note 2" xfId="109"/>
    <cellStyle name="Output" xfId="110"/>
    <cellStyle name="Poznámka" xfId="111"/>
    <cellStyle name="Poznámka 2" xfId="112"/>
    <cellStyle name="Percent" xfId="113"/>
    <cellStyle name="Propojená buňka" xfId="114"/>
    <cellStyle name="Správně" xfId="115"/>
    <cellStyle name="Špatně" xfId="116"/>
    <cellStyle name="Špatně 2" xfId="117"/>
    <cellStyle name="Text upozornění" xfId="118"/>
    <cellStyle name="Title" xfId="119"/>
    <cellStyle name="Total" xfId="120"/>
    <cellStyle name="Vstup" xfId="121"/>
    <cellStyle name="Výpočet" xfId="122"/>
    <cellStyle name="Výstup" xfId="123"/>
    <cellStyle name="Vysvětlující text" xfId="124"/>
    <cellStyle name="Warning Text" xfId="125"/>
    <cellStyle name="Zvýraznění 1" xfId="126"/>
    <cellStyle name="Zvýraznění 2" xfId="127"/>
    <cellStyle name="Zvýraznění 3" xfId="128"/>
    <cellStyle name="Zvýraznění 4" xfId="129"/>
    <cellStyle name="Zvýraznění 5" xfId="130"/>
    <cellStyle name="Zvýraznění 6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45"/>
  <sheetViews>
    <sheetView tabSelected="1" workbookViewId="0" topLeftCell="A1">
      <selection activeCell="F52" sqref="F52"/>
    </sheetView>
  </sheetViews>
  <sheetFormatPr defaultColWidth="22.8515625" defaultRowHeight="12.75"/>
  <cols>
    <col min="1" max="1" width="18.7109375" style="15" customWidth="1"/>
    <col min="2" max="2" width="34.57421875" style="15" customWidth="1"/>
    <col min="3" max="3" width="28.57421875" style="15" customWidth="1"/>
    <col min="4" max="4" width="19.7109375" style="15" customWidth="1"/>
    <col min="5" max="5" width="22.7109375" style="15" customWidth="1"/>
    <col min="6" max="6" width="16.421875" style="15" customWidth="1"/>
    <col min="7" max="16384" width="22.8515625" style="15" customWidth="1"/>
  </cols>
  <sheetData>
    <row r="1" s="12" customFormat="1" ht="18.75">
      <c r="A1" s="11" t="s">
        <v>174</v>
      </c>
    </row>
    <row r="3" spans="1:5" ht="24" customHeight="1">
      <c r="A3" s="13" t="s">
        <v>25</v>
      </c>
      <c r="B3" s="13" t="s">
        <v>26</v>
      </c>
      <c r="C3" s="13" t="s">
        <v>175</v>
      </c>
      <c r="D3" s="14"/>
      <c r="E3" s="14"/>
    </row>
    <row r="4" spans="1:5" ht="15.75">
      <c r="A4" s="13">
        <v>2310010</v>
      </c>
      <c r="B4" s="16" t="s">
        <v>27</v>
      </c>
      <c r="C4" s="17">
        <v>16459958.15</v>
      </c>
      <c r="D4" s="18"/>
      <c r="E4" s="18"/>
    </row>
    <row r="5" spans="1:5" ht="15.75">
      <c r="A5" s="13">
        <v>2310011</v>
      </c>
      <c r="B5" s="16" t="s">
        <v>21</v>
      </c>
      <c r="C5" s="17">
        <v>1253037.2</v>
      </c>
      <c r="D5" s="18"/>
      <c r="E5" s="18"/>
    </row>
    <row r="6" spans="1:6" ht="15.75">
      <c r="A6" s="13">
        <v>2310012</v>
      </c>
      <c r="B6" s="16" t="s">
        <v>28</v>
      </c>
      <c r="C6" s="17">
        <v>18831674.34</v>
      </c>
      <c r="D6" s="18"/>
      <c r="E6" s="18"/>
      <c r="F6" s="19"/>
    </row>
    <row r="7" spans="1:5" ht="15.75">
      <c r="A7" s="13">
        <v>2310018</v>
      </c>
      <c r="B7" s="16" t="s">
        <v>19</v>
      </c>
      <c r="C7" s="17">
        <v>16810.72</v>
      </c>
      <c r="D7" s="18"/>
      <c r="E7" s="18"/>
    </row>
    <row r="8" spans="1:5" ht="15.75">
      <c r="A8" s="13">
        <v>2310019</v>
      </c>
      <c r="B8" s="16" t="s">
        <v>1</v>
      </c>
      <c r="C8" s="17">
        <v>17076918.84</v>
      </c>
      <c r="D8" s="18"/>
      <c r="E8" s="18"/>
    </row>
    <row r="9" spans="1:5" ht="15.75">
      <c r="A9" s="13">
        <v>2310020</v>
      </c>
      <c r="B9" s="16" t="s">
        <v>40</v>
      </c>
      <c r="C9" s="17">
        <v>36330.68</v>
      </c>
      <c r="D9" s="18"/>
      <c r="E9" s="18"/>
    </row>
    <row r="10" spans="1:5" ht="15.75">
      <c r="A10" s="13">
        <v>2310700</v>
      </c>
      <c r="B10" s="16" t="s">
        <v>42</v>
      </c>
      <c r="C10" s="17">
        <v>21178416.24</v>
      </c>
      <c r="D10" s="18"/>
      <c r="E10" s="18"/>
    </row>
    <row r="11" spans="1:5" ht="15.75">
      <c r="A11" s="13">
        <v>2310800</v>
      </c>
      <c r="B11" s="16" t="s">
        <v>176</v>
      </c>
      <c r="C11" s="17">
        <v>2500</v>
      </c>
      <c r="D11" s="18"/>
      <c r="E11" s="18"/>
    </row>
    <row r="12" spans="1:5" ht="15.75">
      <c r="A12" s="20"/>
      <c r="B12" s="21" t="s">
        <v>30</v>
      </c>
      <c r="C12" s="22">
        <f>SUM(C4:C11)</f>
        <v>74855646.17</v>
      </c>
      <c r="D12" s="23"/>
      <c r="E12" s="23"/>
    </row>
    <row r="13" spans="1:5" ht="15.75">
      <c r="A13" s="13">
        <v>2360100</v>
      </c>
      <c r="B13" s="16" t="s">
        <v>23</v>
      </c>
      <c r="C13" s="17">
        <v>277540.34</v>
      </c>
      <c r="D13" s="18"/>
      <c r="E13" s="18"/>
    </row>
    <row r="14" spans="1:5" ht="15.75">
      <c r="A14" s="24"/>
      <c r="B14" s="21" t="s">
        <v>31</v>
      </c>
      <c r="C14" s="22">
        <f>SUM(C13:C13)</f>
        <v>277540.34</v>
      </c>
      <c r="D14" s="23"/>
      <c r="E14" s="23"/>
    </row>
    <row r="15" spans="1:5" ht="31.5">
      <c r="A15" s="25" t="s">
        <v>35</v>
      </c>
      <c r="B15" s="26"/>
      <c r="C15" s="27">
        <f>SUM(C12,C14)</f>
        <v>75133186.51</v>
      </c>
      <c r="D15" s="103"/>
      <c r="E15" s="28"/>
    </row>
    <row r="16" spans="1:5" ht="31.5">
      <c r="A16" s="13">
        <v>2450040</v>
      </c>
      <c r="B16" s="16" t="s">
        <v>29</v>
      </c>
      <c r="C16" s="17">
        <v>5380897.21</v>
      </c>
      <c r="D16" s="29"/>
      <c r="E16" s="29"/>
    </row>
    <row r="17" spans="1:5" ht="15.75">
      <c r="A17" s="30" t="s">
        <v>22</v>
      </c>
      <c r="E17" s="31"/>
    </row>
    <row r="19" spans="1:6" s="36" customFormat="1" ht="12.75">
      <c r="A19" s="32" t="s">
        <v>177</v>
      </c>
      <c r="B19" s="33"/>
      <c r="C19" s="33"/>
      <c r="D19" s="34"/>
      <c r="E19" s="35"/>
      <c r="F19" s="15"/>
    </row>
    <row r="20" spans="1:5" s="36" customFormat="1" ht="12.75">
      <c r="A20" s="37" t="s">
        <v>20</v>
      </c>
      <c r="B20" s="38"/>
      <c r="C20" s="39"/>
      <c r="D20" s="40"/>
      <c r="E20" s="35"/>
    </row>
    <row r="21" spans="1:5" s="36" customFormat="1" ht="12.75">
      <c r="A21" s="35"/>
      <c r="B21" s="41"/>
      <c r="C21" s="35"/>
      <c r="D21" s="35"/>
      <c r="E21" s="35"/>
    </row>
    <row r="22" spans="1:5" s="36" customFormat="1" ht="12.75">
      <c r="A22" s="35"/>
      <c r="B22" s="35"/>
      <c r="C22" s="35"/>
      <c r="D22" s="35"/>
      <c r="E22" s="35"/>
    </row>
    <row r="23" spans="1:6" s="12" customFormat="1" ht="21">
      <c r="A23" s="159" t="s">
        <v>178</v>
      </c>
      <c r="B23" s="160"/>
      <c r="C23" s="161"/>
      <c r="D23" s="42"/>
      <c r="E23" s="43"/>
      <c r="F23" s="36"/>
    </row>
    <row r="24" spans="1:6" ht="18.75">
      <c r="A24" s="44" t="s">
        <v>124</v>
      </c>
      <c r="B24" s="45"/>
      <c r="C24" s="45">
        <v>74855646.17</v>
      </c>
      <c r="D24" s="46"/>
      <c r="E24" s="47"/>
      <c r="F24" s="12"/>
    </row>
    <row r="25" spans="1:5" ht="15.75">
      <c r="A25" s="44" t="s">
        <v>121</v>
      </c>
      <c r="B25" s="45"/>
      <c r="C25" s="45">
        <v>277540.34</v>
      </c>
      <c r="D25" s="46"/>
      <c r="E25" s="47"/>
    </row>
    <row r="26" spans="1:5" ht="15.75">
      <c r="A26" s="155" t="s">
        <v>24</v>
      </c>
      <c r="B26" s="156"/>
      <c r="C26" s="68">
        <f>SUM(C24:C25)</f>
        <v>75133186.51</v>
      </c>
      <c r="D26" s="48"/>
      <c r="E26" s="47"/>
    </row>
    <row r="27" spans="1:7" ht="15.75">
      <c r="A27" s="49" t="s">
        <v>32</v>
      </c>
      <c r="B27" s="45"/>
      <c r="C27" s="45">
        <v>0</v>
      </c>
      <c r="D27" s="46"/>
      <c r="E27" s="50"/>
      <c r="G27" s="30"/>
    </row>
    <row r="28" spans="1:7" ht="15.75">
      <c r="A28" s="69" t="s">
        <v>39</v>
      </c>
      <c r="B28" s="70"/>
      <c r="C28" s="68">
        <f>SUM(C26-C27)</f>
        <v>75133186.51</v>
      </c>
      <c r="D28" s="48"/>
      <c r="E28" s="50"/>
      <c r="F28" s="30"/>
      <c r="G28" s="51"/>
    </row>
    <row r="29" spans="1:7" ht="15.75">
      <c r="A29" s="157" t="s">
        <v>33</v>
      </c>
      <c r="B29" s="158"/>
      <c r="C29" s="52"/>
      <c r="D29" s="53"/>
      <c r="E29" s="50"/>
      <c r="F29" s="30"/>
      <c r="G29" s="51"/>
    </row>
    <row r="30" spans="1:7" ht="15.75">
      <c r="A30" s="54" t="s">
        <v>280</v>
      </c>
      <c r="B30" s="55"/>
      <c r="C30" s="55">
        <v>17076918.84</v>
      </c>
      <c r="D30" s="143" t="s">
        <v>283</v>
      </c>
      <c r="E30" s="57"/>
      <c r="F30" s="30"/>
      <c r="G30" s="51"/>
    </row>
    <row r="31" spans="1:7" ht="15.75">
      <c r="A31" s="54" t="s">
        <v>41</v>
      </c>
      <c r="B31" s="55"/>
      <c r="C31" s="55">
        <v>277540.34</v>
      </c>
      <c r="D31" s="56"/>
      <c r="E31" s="58"/>
      <c r="F31" s="30"/>
      <c r="G31" s="30"/>
    </row>
    <row r="32" spans="1:7" ht="15.75">
      <c r="A32" s="54" t="s">
        <v>278</v>
      </c>
      <c r="B32" s="55"/>
      <c r="C32" s="55">
        <v>18583000</v>
      </c>
      <c r="D32" s="143" t="s">
        <v>281</v>
      </c>
      <c r="E32" s="10"/>
      <c r="F32" s="30"/>
      <c r="G32" s="30"/>
    </row>
    <row r="33" spans="1:7" ht="15.75">
      <c r="A33" s="54" t="s">
        <v>0</v>
      </c>
      <c r="B33" s="55"/>
      <c r="C33" s="55">
        <f>SUM(C28-C30-C31-C32)</f>
        <v>39195727.33</v>
      </c>
      <c r="D33" s="56"/>
      <c r="E33" s="50"/>
      <c r="F33" s="30"/>
      <c r="G33" s="30"/>
    </row>
    <row r="34" spans="1:7" s="66" customFormat="1" ht="15.75">
      <c r="A34" s="60" t="s">
        <v>34</v>
      </c>
      <c r="B34" s="61"/>
      <c r="C34" s="62"/>
      <c r="D34" s="63"/>
      <c r="E34" s="64"/>
      <c r="F34" s="59"/>
      <c r="G34" s="65"/>
    </row>
    <row r="35" spans="1:7" ht="12.75">
      <c r="A35" s="67"/>
      <c r="C35" s="19"/>
      <c r="D35" s="10"/>
      <c r="E35" s="30"/>
      <c r="F35" s="65"/>
      <c r="G35" s="30"/>
    </row>
    <row r="36" spans="5:7" ht="12.75">
      <c r="E36" s="30"/>
      <c r="F36" s="30"/>
      <c r="G36" s="30"/>
    </row>
    <row r="37" spans="1:7" ht="12.75">
      <c r="A37" s="15" t="s">
        <v>279</v>
      </c>
      <c r="C37" s="19"/>
      <c r="E37" s="30"/>
      <c r="F37" s="30"/>
      <c r="G37" s="30"/>
    </row>
    <row r="38" spans="1:6" ht="12.75">
      <c r="A38" s="144"/>
      <c r="F38" s="30"/>
    </row>
    <row r="39" spans="1:2" ht="12.75">
      <c r="A39" s="145">
        <v>2657000</v>
      </c>
      <c r="B39" s="146" t="s">
        <v>171</v>
      </c>
    </row>
    <row r="40" spans="1:3" ht="12.75">
      <c r="A40" s="145">
        <v>13105000</v>
      </c>
      <c r="B40" s="146" t="s">
        <v>172</v>
      </c>
      <c r="C40" s="19"/>
    </row>
    <row r="41" spans="1:3" ht="12.75">
      <c r="A41" s="147">
        <v>300000</v>
      </c>
      <c r="B41" s="146" t="s">
        <v>282</v>
      </c>
      <c r="C41" s="19"/>
    </row>
    <row r="42" spans="1:2" ht="12.75">
      <c r="A42" s="104">
        <f>SUM(A39:A41)</f>
        <v>16062000</v>
      </c>
      <c r="B42" s="15" t="s">
        <v>284</v>
      </c>
    </row>
    <row r="43" spans="1:2" ht="12.75">
      <c r="A43" s="148">
        <v>2328000</v>
      </c>
      <c r="B43" s="149" t="s">
        <v>285</v>
      </c>
    </row>
    <row r="44" spans="1:2" ht="12.75">
      <c r="A44" s="150">
        <v>121000</v>
      </c>
      <c r="B44" s="149" t="s">
        <v>286</v>
      </c>
    </row>
    <row r="45" spans="1:2" ht="12.75">
      <c r="A45" s="151">
        <f>SUM(A42:A44)</f>
        <v>18511000</v>
      </c>
      <c r="B45" s="15" t="s">
        <v>173</v>
      </c>
    </row>
  </sheetData>
  <sheetProtection/>
  <mergeCells count="3">
    <mergeCell ref="A26:B26"/>
    <mergeCell ref="A29:B29"/>
    <mergeCell ref="A23:C23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  <headerFooter alignWithMargins="0">
    <oddHeader>&amp;CStránka &amp;P&amp;R&amp;F</oddHeader>
    <oddFooter>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workbookViewId="0" topLeftCell="A1">
      <selection activeCell="A23" sqref="A23:IV24"/>
    </sheetView>
  </sheetViews>
  <sheetFormatPr defaultColWidth="7.421875" defaultRowHeight="12.75"/>
  <cols>
    <col min="1" max="1" width="12.140625" style="3" customWidth="1"/>
    <col min="2" max="8" width="13.8515625" style="3" customWidth="1"/>
    <col min="9" max="9" width="17.00390625" style="3" customWidth="1"/>
    <col min="10" max="16384" width="7.421875" style="3" customWidth="1"/>
  </cols>
  <sheetData>
    <row r="1" spans="1:7" ht="15.75">
      <c r="A1" s="72" t="s">
        <v>179</v>
      </c>
      <c r="B1" s="2"/>
      <c r="C1" s="2"/>
      <c r="D1" s="2"/>
      <c r="E1" s="2"/>
      <c r="F1" s="2"/>
      <c r="G1" s="2"/>
    </row>
    <row r="2" ht="12.75">
      <c r="A2" s="6"/>
    </row>
    <row r="3" spans="2:8" ht="12.75">
      <c r="B3" s="2"/>
      <c r="C3" s="2"/>
      <c r="D3" s="2"/>
      <c r="E3" s="7"/>
      <c r="F3" s="2"/>
      <c r="G3" s="2"/>
      <c r="H3" s="7"/>
    </row>
    <row r="4" spans="1:9" ht="12.75">
      <c r="A4" s="3" t="s">
        <v>36</v>
      </c>
      <c r="B4" s="164">
        <v>2022</v>
      </c>
      <c r="C4" s="165"/>
      <c r="D4" s="165"/>
      <c r="E4" s="165"/>
      <c r="F4" s="165"/>
      <c r="G4" s="165"/>
      <c r="H4" s="165"/>
      <c r="I4" s="165"/>
    </row>
    <row r="5" spans="1:9" ht="38.25">
      <c r="A5" s="73" t="s">
        <v>37</v>
      </c>
      <c r="B5" s="74" t="s">
        <v>43</v>
      </c>
      <c r="C5" s="75" t="s">
        <v>44</v>
      </c>
      <c r="D5" s="75" t="s">
        <v>45</v>
      </c>
      <c r="E5" s="75" t="s">
        <v>3</v>
      </c>
      <c r="F5" s="75" t="s">
        <v>18</v>
      </c>
      <c r="G5" s="75" t="s">
        <v>4</v>
      </c>
      <c r="H5" s="76" t="s">
        <v>5</v>
      </c>
      <c r="I5" s="162" t="s">
        <v>38</v>
      </c>
    </row>
    <row r="6" spans="1:9" ht="12.75">
      <c r="A6" s="77" t="s">
        <v>2</v>
      </c>
      <c r="B6" s="78">
        <v>1111</v>
      </c>
      <c r="C6" s="79">
        <v>1112</v>
      </c>
      <c r="D6" s="79">
        <v>1113</v>
      </c>
      <c r="E6" s="79">
        <v>1121</v>
      </c>
      <c r="F6" s="79">
        <v>1122</v>
      </c>
      <c r="G6" s="79">
        <v>1211</v>
      </c>
      <c r="H6" s="80">
        <v>1511</v>
      </c>
      <c r="I6" s="163"/>
    </row>
    <row r="7" spans="1:9" ht="12.75">
      <c r="A7" s="76" t="s">
        <v>6</v>
      </c>
      <c r="B7" s="81">
        <v>2292264.56</v>
      </c>
      <c r="C7" s="82">
        <v>114957.21</v>
      </c>
      <c r="D7" s="82">
        <v>312679.36</v>
      </c>
      <c r="E7" s="82">
        <v>716997.45</v>
      </c>
      <c r="F7" s="83"/>
      <c r="G7" s="84">
        <v>6244942.24</v>
      </c>
      <c r="H7" s="85">
        <v>8923.21</v>
      </c>
      <c r="I7" s="112">
        <f aca="true" t="shared" si="0" ref="I7:I18">SUM(B7:H7)</f>
        <v>9690764.030000001</v>
      </c>
    </row>
    <row r="8" spans="1:9" ht="12.75">
      <c r="A8" s="76" t="s">
        <v>7</v>
      </c>
      <c r="B8" s="86">
        <v>1708443.5</v>
      </c>
      <c r="C8" s="4">
        <v>55882.4</v>
      </c>
      <c r="D8" s="4">
        <v>368392.48</v>
      </c>
      <c r="E8" s="4">
        <v>253009.09</v>
      </c>
      <c r="F8" s="5"/>
      <c r="G8" s="1">
        <v>7665699.63</v>
      </c>
      <c r="H8" s="87">
        <v>25008.89</v>
      </c>
      <c r="I8" s="112">
        <f t="shared" si="0"/>
        <v>10076435.99</v>
      </c>
    </row>
    <row r="9" spans="1:9" ht="12.75">
      <c r="A9" s="76" t="s">
        <v>8</v>
      </c>
      <c r="B9" s="86">
        <v>1272255.23</v>
      </c>
      <c r="C9" s="4">
        <v>216641.85</v>
      </c>
      <c r="D9" s="4">
        <v>252063.32</v>
      </c>
      <c r="E9" s="4">
        <v>5076307.35</v>
      </c>
      <c r="F9" s="5"/>
      <c r="G9" s="1">
        <v>3537018.85</v>
      </c>
      <c r="H9" s="87">
        <v>24100.51</v>
      </c>
      <c r="I9" s="112">
        <f t="shared" si="0"/>
        <v>10378387.11</v>
      </c>
    </row>
    <row r="10" spans="1:9" ht="12.75">
      <c r="A10" s="76" t="s">
        <v>9</v>
      </c>
      <c r="B10" s="86">
        <v>1321392.95</v>
      </c>
      <c r="C10" s="4">
        <v>0</v>
      </c>
      <c r="D10" s="4">
        <v>294694.25</v>
      </c>
      <c r="E10" s="4">
        <v>1345691.58</v>
      </c>
      <c r="F10" s="5"/>
      <c r="G10" s="1">
        <v>5460752.26</v>
      </c>
      <c r="H10" s="87">
        <v>13798.23</v>
      </c>
      <c r="I10" s="112">
        <f t="shared" si="0"/>
        <v>8436329.27</v>
      </c>
    </row>
    <row r="11" spans="1:9" ht="12.75">
      <c r="A11" s="76" t="s">
        <v>10</v>
      </c>
      <c r="B11" s="86">
        <v>1546144.23</v>
      </c>
      <c r="C11" s="4">
        <v>0</v>
      </c>
      <c r="D11" s="4">
        <v>333650.17</v>
      </c>
      <c r="E11" s="4">
        <v>698587.1</v>
      </c>
      <c r="F11" s="5"/>
      <c r="G11" s="1">
        <v>8388824.78</v>
      </c>
      <c r="H11" s="87">
        <v>0</v>
      </c>
      <c r="I11" s="112">
        <f t="shared" si="0"/>
        <v>10967206.28</v>
      </c>
    </row>
    <row r="12" spans="1:9" ht="12.75">
      <c r="A12" s="76" t="s">
        <v>11</v>
      </c>
      <c r="B12" s="86">
        <v>2083053.69</v>
      </c>
      <c r="C12" s="4">
        <v>0</v>
      </c>
      <c r="D12" s="4">
        <v>365255.9</v>
      </c>
      <c r="E12" s="4">
        <v>5517924.92</v>
      </c>
      <c r="F12" s="5"/>
      <c r="G12" s="1">
        <v>5488121.78</v>
      </c>
      <c r="H12" s="87">
        <v>2861419.92</v>
      </c>
      <c r="I12" s="112">
        <f t="shared" si="0"/>
        <v>16315776.209999999</v>
      </c>
    </row>
    <row r="13" spans="1:9" ht="12.75">
      <c r="A13" s="76" t="s">
        <v>12</v>
      </c>
      <c r="B13" s="86">
        <v>2175024.28</v>
      </c>
      <c r="C13" s="4">
        <v>689899.07</v>
      </c>
      <c r="D13" s="4">
        <v>470318.88</v>
      </c>
      <c r="E13" s="4">
        <v>8557366.68</v>
      </c>
      <c r="F13" s="4">
        <v>3385040</v>
      </c>
      <c r="G13" s="88">
        <v>7158675.44</v>
      </c>
      <c r="H13" s="87">
        <v>84537.1</v>
      </c>
      <c r="I13" s="112">
        <f t="shared" si="0"/>
        <v>22520861.450000003</v>
      </c>
    </row>
    <row r="14" spans="1:9" ht="12.75">
      <c r="A14" s="76" t="s">
        <v>13</v>
      </c>
      <c r="B14" s="86">
        <v>1976815.66</v>
      </c>
      <c r="C14" s="4">
        <v>0</v>
      </c>
      <c r="D14" s="4">
        <v>500980.26</v>
      </c>
      <c r="E14" s="4">
        <v>0</v>
      </c>
      <c r="F14" s="5"/>
      <c r="G14" s="1">
        <v>8052979.37</v>
      </c>
      <c r="H14" s="87">
        <v>18086.12</v>
      </c>
      <c r="I14" s="112">
        <f t="shared" si="0"/>
        <v>10548861.409999998</v>
      </c>
    </row>
    <row r="15" spans="1:9" ht="12.75">
      <c r="A15" s="76" t="s">
        <v>14</v>
      </c>
      <c r="B15" s="86">
        <v>2217510.47</v>
      </c>
      <c r="C15" s="4">
        <v>330655.11</v>
      </c>
      <c r="D15" s="4">
        <v>491614.27</v>
      </c>
      <c r="E15" s="4">
        <v>5566767.34</v>
      </c>
      <c r="F15" s="5"/>
      <c r="G15" s="1">
        <v>5479097.7</v>
      </c>
      <c r="H15" s="87">
        <v>107551.04</v>
      </c>
      <c r="I15" s="112">
        <f t="shared" si="0"/>
        <v>14193195.93</v>
      </c>
    </row>
    <row r="16" spans="1:9" ht="12.75">
      <c r="A16" s="76" t="s">
        <v>15</v>
      </c>
      <c r="B16" s="86">
        <v>2016531.51</v>
      </c>
      <c r="C16" s="4">
        <v>117411.23</v>
      </c>
      <c r="D16" s="4">
        <v>372483.91</v>
      </c>
      <c r="E16" s="4">
        <v>1031799.46</v>
      </c>
      <c r="F16" s="5"/>
      <c r="G16" s="1">
        <v>6540916.77</v>
      </c>
      <c r="H16" s="87">
        <v>36944.95</v>
      </c>
      <c r="I16" s="112">
        <f t="shared" si="0"/>
        <v>10116087.829999998</v>
      </c>
    </row>
    <row r="17" spans="1:9" ht="12.75">
      <c r="A17" s="76" t="s">
        <v>16</v>
      </c>
      <c r="B17" s="86">
        <v>2175020.95</v>
      </c>
      <c r="C17" s="4">
        <v>86923.49</v>
      </c>
      <c r="D17" s="4">
        <v>409914.22</v>
      </c>
      <c r="E17" s="4">
        <v>103391.16</v>
      </c>
      <c r="F17" s="5"/>
      <c r="G17" s="1">
        <v>9474035.68</v>
      </c>
      <c r="H17" s="87">
        <v>16530.93</v>
      </c>
      <c r="I17" s="112">
        <f t="shared" si="0"/>
        <v>12265816.43</v>
      </c>
    </row>
    <row r="18" spans="1:9" ht="13.5" thickBot="1">
      <c r="A18" s="76" t="s">
        <v>17</v>
      </c>
      <c r="B18" s="86">
        <v>2637305.82</v>
      </c>
      <c r="C18" s="4">
        <v>478468.29</v>
      </c>
      <c r="D18" s="4">
        <v>475718.85</v>
      </c>
      <c r="E18" s="4">
        <v>6274963.21</v>
      </c>
      <c r="F18" s="5"/>
      <c r="G18" s="1">
        <v>6340723.43</v>
      </c>
      <c r="H18" s="87">
        <v>651711.3</v>
      </c>
      <c r="I18" s="113">
        <f t="shared" si="0"/>
        <v>16858890.9</v>
      </c>
    </row>
    <row r="19" spans="1:9" ht="45.75" thickBot="1">
      <c r="A19" s="89" t="s">
        <v>46</v>
      </c>
      <c r="B19" s="90">
        <f>SUM(B7:B18)</f>
        <v>23421762.85</v>
      </c>
      <c r="C19" s="90">
        <f aca="true" t="shared" si="1" ref="C19:H19">SUM(C7:C18)</f>
        <v>2090838.6500000001</v>
      </c>
      <c r="D19" s="90">
        <f t="shared" si="1"/>
        <v>4647765.87</v>
      </c>
      <c r="E19" s="90">
        <f t="shared" si="1"/>
        <v>35142805.339999996</v>
      </c>
      <c r="F19" s="90">
        <f t="shared" si="1"/>
        <v>3385040</v>
      </c>
      <c r="G19" s="90">
        <f t="shared" si="1"/>
        <v>79831787.93</v>
      </c>
      <c r="H19" s="90">
        <f t="shared" si="1"/>
        <v>3848612.2</v>
      </c>
      <c r="I19" s="91">
        <f>SUM(I7:I18)</f>
        <v>152368612.84</v>
      </c>
    </row>
    <row r="20" spans="1:8" ht="12.75">
      <c r="A20" s="8"/>
      <c r="B20" s="9"/>
      <c r="C20" s="9"/>
      <c r="D20" s="9"/>
      <c r="E20" s="9"/>
      <c r="F20" s="9"/>
      <c r="G20" s="9"/>
      <c r="H20" s="9"/>
    </row>
    <row r="21" spans="1:9" ht="38.25">
      <c r="A21" s="75" t="s">
        <v>180</v>
      </c>
      <c r="B21" s="105">
        <v>20816000</v>
      </c>
      <c r="C21" s="105">
        <v>1154000</v>
      </c>
      <c r="D21" s="105">
        <v>3540000</v>
      </c>
      <c r="E21" s="105">
        <v>29924000</v>
      </c>
      <c r="F21" s="105"/>
      <c r="G21" s="105">
        <v>67948000</v>
      </c>
      <c r="H21" s="106">
        <v>3609000</v>
      </c>
      <c r="I21" s="107">
        <f>SUM(B21:H21)</f>
        <v>126991000</v>
      </c>
    </row>
    <row r="22" spans="1:9" ht="45">
      <c r="A22" s="92" t="s">
        <v>181</v>
      </c>
      <c r="B22" s="108">
        <v>20816000</v>
      </c>
      <c r="C22" s="108">
        <v>1154000</v>
      </c>
      <c r="D22" s="108">
        <v>3540000</v>
      </c>
      <c r="E22" s="108">
        <v>29924000</v>
      </c>
      <c r="F22" s="108">
        <v>3385000</v>
      </c>
      <c r="G22" s="108">
        <v>67948000</v>
      </c>
      <c r="H22" s="109">
        <v>3609000</v>
      </c>
      <c r="I22" s="110">
        <f>SUM(B22:H22)</f>
        <v>130376000</v>
      </c>
    </row>
    <row r="23" spans="1:9" ht="33.75" hidden="1">
      <c r="A23" s="92" t="s">
        <v>182</v>
      </c>
      <c r="B23" s="93"/>
      <c r="C23" s="94"/>
      <c r="D23" s="94"/>
      <c r="E23" s="94"/>
      <c r="F23" s="94"/>
      <c r="G23" s="94"/>
      <c r="H23" s="95"/>
      <c r="I23" s="111"/>
    </row>
    <row r="24" spans="1:9" ht="45" hidden="1">
      <c r="A24" s="92" t="s">
        <v>122</v>
      </c>
      <c r="B24" s="93"/>
      <c r="C24" s="94"/>
      <c r="D24" s="94"/>
      <c r="E24" s="94"/>
      <c r="F24" s="94"/>
      <c r="G24" s="94"/>
      <c r="H24" s="95"/>
      <c r="I24" s="111"/>
    </row>
    <row r="25" spans="1:9" ht="12.75">
      <c r="A25" s="96" t="s">
        <v>123</v>
      </c>
      <c r="B25" s="97">
        <f>B19/B21</f>
        <v>1.1251807671983092</v>
      </c>
      <c r="C25" s="97">
        <f aca="true" t="shared" si="2" ref="C25:H25">C19/C21</f>
        <v>1.811818587521664</v>
      </c>
      <c r="D25" s="97">
        <f t="shared" si="2"/>
        <v>1.3129282118644068</v>
      </c>
      <c r="E25" s="97">
        <f t="shared" si="2"/>
        <v>1.1744019963908567</v>
      </c>
      <c r="F25" s="97">
        <f>F13/F22</f>
        <v>1.0000118168389955</v>
      </c>
      <c r="G25" s="97">
        <f t="shared" si="2"/>
        <v>1.1748953306940602</v>
      </c>
      <c r="H25" s="97">
        <f t="shared" si="2"/>
        <v>1.0663929620393462</v>
      </c>
      <c r="I25" s="97">
        <f>I19/I22</f>
        <v>1.1686860529545315</v>
      </c>
    </row>
    <row r="26" spans="1:9" ht="12.75">
      <c r="A26" s="8"/>
      <c r="B26" s="9"/>
      <c r="C26" s="9"/>
      <c r="D26" s="9"/>
      <c r="E26" s="9"/>
      <c r="F26" s="98"/>
      <c r="G26" s="9"/>
      <c r="H26" s="9"/>
      <c r="I26" s="9"/>
    </row>
    <row r="27" spans="1:9" ht="25.5">
      <c r="A27" s="99" t="s">
        <v>183</v>
      </c>
      <c r="B27" s="100">
        <v>21770382.11</v>
      </c>
      <c r="C27" s="100">
        <v>1392047.17</v>
      </c>
      <c r="D27" s="100">
        <v>3610089.86</v>
      </c>
      <c r="E27" s="100">
        <v>30459068.63</v>
      </c>
      <c r="F27" s="100">
        <v>2540300</v>
      </c>
      <c r="G27" s="100">
        <v>68122168.19</v>
      </c>
      <c r="H27" s="101">
        <v>3843000.4</v>
      </c>
      <c r="I27" s="102">
        <f>SUM(B27:H27)</f>
        <v>131737056.36</v>
      </c>
    </row>
  </sheetData>
  <sheetProtection/>
  <mergeCells count="2">
    <mergeCell ref="I5:I6"/>
    <mergeCell ref="B4:I4"/>
  </mergeCells>
  <printOptions/>
  <pageMargins left="0.787401575" right="0.787401575" top="0.984251969" bottom="0.984251969" header="0.4921259845" footer="0.4921259845"/>
  <pageSetup horizontalDpi="600" verticalDpi="600" orientation="landscape" paperSize="9" scale="92" r:id="rId1"/>
  <headerFooter alignWithMargins="0">
    <oddHeader>&amp;CStránka &amp;P&amp;R&amp;F</oddHeader>
    <oddFooter>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8"/>
  <sheetViews>
    <sheetView workbookViewId="0" topLeftCell="A1">
      <selection activeCell="F18" sqref="F18"/>
    </sheetView>
  </sheetViews>
  <sheetFormatPr defaultColWidth="9.140625" defaultRowHeight="12.75"/>
  <cols>
    <col min="3" max="3" width="38.8515625" style="0" customWidth="1"/>
    <col min="4" max="4" width="12.7109375" style="0" customWidth="1"/>
    <col min="5" max="5" width="12.7109375" style="135" customWidth="1"/>
    <col min="6" max="7" width="12.7109375" style="0" customWidth="1"/>
    <col min="8" max="8" width="12.7109375" style="131" customWidth="1"/>
    <col min="9" max="9" width="12.7109375" style="71" customWidth="1"/>
  </cols>
  <sheetData>
    <row r="1" spans="1:8" ht="33" customHeight="1" thickBot="1">
      <c r="A1" s="170" t="s">
        <v>275</v>
      </c>
      <c r="B1" s="170"/>
      <c r="C1" s="170"/>
      <c r="D1" s="170"/>
      <c r="E1" s="170"/>
      <c r="F1" s="170"/>
      <c r="G1" s="170"/>
      <c r="H1" s="170"/>
    </row>
    <row r="2" spans="1:9" s="154" customFormat="1" ht="33" customHeight="1" thickBot="1">
      <c r="A2" s="153"/>
      <c r="B2" s="153"/>
      <c r="C2" s="153"/>
      <c r="D2" s="153"/>
      <c r="E2" s="153"/>
      <c r="F2" s="153"/>
      <c r="G2" s="153"/>
      <c r="H2" s="153"/>
      <c r="I2" s="136"/>
    </row>
    <row r="3" spans="1:8" ht="13.5" thickBot="1">
      <c r="A3" s="171" t="s">
        <v>125</v>
      </c>
      <c r="B3" s="171"/>
      <c r="C3" s="171"/>
      <c r="D3" s="171"/>
      <c r="E3" s="171"/>
      <c r="F3" s="171"/>
      <c r="G3" s="171"/>
      <c r="H3" s="171"/>
    </row>
    <row r="4" spans="1:9" ht="54" customHeight="1" thickBot="1">
      <c r="A4" s="172" t="s">
        <v>48</v>
      </c>
      <c r="B4" s="173"/>
      <c r="C4" s="174"/>
      <c r="D4" s="115" t="s">
        <v>277</v>
      </c>
      <c r="E4" s="132" t="s">
        <v>288</v>
      </c>
      <c r="F4" s="116" t="s">
        <v>276</v>
      </c>
      <c r="G4" s="116" t="s">
        <v>85</v>
      </c>
      <c r="H4" s="128" t="s">
        <v>86</v>
      </c>
      <c r="I4" s="141" t="s">
        <v>287</v>
      </c>
    </row>
    <row r="5" spans="1:8" ht="12.75">
      <c r="A5" s="117" t="s">
        <v>184</v>
      </c>
      <c r="B5" s="166" t="s">
        <v>185</v>
      </c>
      <c r="C5" s="166"/>
      <c r="D5" s="166"/>
      <c r="E5" s="166"/>
      <c r="F5" s="166"/>
      <c r="G5" s="166"/>
      <c r="H5" s="167"/>
    </row>
    <row r="6" spans="1:8" ht="12.75">
      <c r="A6" s="117" t="s">
        <v>186</v>
      </c>
      <c r="B6" s="166" t="s">
        <v>187</v>
      </c>
      <c r="C6" s="166"/>
      <c r="D6" s="166"/>
      <c r="E6" s="166"/>
      <c r="F6" s="166"/>
      <c r="G6" s="166"/>
      <c r="H6" s="167"/>
    </row>
    <row r="7" spans="1:9" ht="15">
      <c r="A7" s="114"/>
      <c r="B7" s="118" t="s">
        <v>188</v>
      </c>
      <c r="C7" s="119" t="s">
        <v>189</v>
      </c>
      <c r="D7" s="122">
        <v>0</v>
      </c>
      <c r="E7" s="133">
        <v>360000</v>
      </c>
      <c r="F7" s="123">
        <v>335800</v>
      </c>
      <c r="G7" s="123">
        <v>93.28</v>
      </c>
      <c r="H7" s="129">
        <v>24200</v>
      </c>
      <c r="I7" s="136"/>
    </row>
    <row r="8" spans="1:9" ht="12.75">
      <c r="A8" s="169" t="s">
        <v>190</v>
      </c>
      <c r="B8" s="166"/>
      <c r="C8" s="167"/>
      <c r="D8" s="124">
        <v>0</v>
      </c>
      <c r="E8" s="134">
        <v>360000</v>
      </c>
      <c r="F8" s="125">
        <v>335800</v>
      </c>
      <c r="G8" s="125">
        <v>93.28</v>
      </c>
      <c r="H8" s="130">
        <v>24200</v>
      </c>
      <c r="I8" s="136"/>
    </row>
    <row r="9" spans="1:9" ht="15">
      <c r="A9" s="168"/>
      <c r="B9" s="168"/>
      <c r="C9" s="168"/>
      <c r="D9" s="168"/>
      <c r="E9" s="168"/>
      <c r="F9" s="168"/>
      <c r="G9" s="168"/>
      <c r="H9" s="168"/>
      <c r="I9" s="136"/>
    </row>
    <row r="10" spans="1:9" ht="12.75">
      <c r="A10" s="117" t="s">
        <v>49</v>
      </c>
      <c r="B10" s="166" t="s">
        <v>50</v>
      </c>
      <c r="C10" s="166"/>
      <c r="D10" s="166"/>
      <c r="E10" s="166"/>
      <c r="F10" s="166"/>
      <c r="G10" s="166"/>
      <c r="H10" s="167"/>
      <c r="I10" s="136"/>
    </row>
    <row r="11" spans="1:9" ht="15">
      <c r="A11" s="114"/>
      <c r="B11" s="120" t="s">
        <v>126</v>
      </c>
      <c r="C11" s="121" t="s">
        <v>127</v>
      </c>
      <c r="D11" s="122">
        <v>0</v>
      </c>
      <c r="E11" s="133">
        <v>165000</v>
      </c>
      <c r="F11" s="123">
        <v>0</v>
      </c>
      <c r="G11" s="123">
        <v>0</v>
      </c>
      <c r="H11" s="129">
        <v>165000</v>
      </c>
      <c r="I11" s="140">
        <v>165000</v>
      </c>
    </row>
    <row r="12" spans="1:9" ht="15">
      <c r="A12" s="114"/>
      <c r="B12" s="120" t="s">
        <v>51</v>
      </c>
      <c r="C12" s="121" t="s">
        <v>52</v>
      </c>
      <c r="D12" s="122">
        <v>0</v>
      </c>
      <c r="E12" s="133">
        <v>0</v>
      </c>
      <c r="F12" s="123">
        <v>0</v>
      </c>
      <c r="G12" s="123">
        <v>0</v>
      </c>
      <c r="H12" s="129">
        <v>0</v>
      </c>
      <c r="I12" s="136"/>
    </row>
    <row r="13" spans="1:9" ht="12.75" customHeight="1">
      <c r="A13" s="114"/>
      <c r="B13" s="120" t="s">
        <v>128</v>
      </c>
      <c r="C13" s="121" t="s">
        <v>129</v>
      </c>
      <c r="D13" s="122">
        <v>0</v>
      </c>
      <c r="E13" s="133">
        <v>72000</v>
      </c>
      <c r="F13" s="123">
        <v>0</v>
      </c>
      <c r="G13" s="123">
        <v>0</v>
      </c>
      <c r="H13" s="129">
        <v>72000</v>
      </c>
      <c r="I13" s="136"/>
    </row>
    <row r="14" spans="1:9" ht="15">
      <c r="A14" s="114"/>
      <c r="B14" s="120" t="s">
        <v>130</v>
      </c>
      <c r="C14" s="121" t="s">
        <v>131</v>
      </c>
      <c r="D14" s="122">
        <v>0</v>
      </c>
      <c r="E14" s="133">
        <v>0</v>
      </c>
      <c r="F14" s="123">
        <v>0</v>
      </c>
      <c r="G14" s="123">
        <v>0</v>
      </c>
      <c r="H14" s="129">
        <v>0</v>
      </c>
      <c r="I14" s="136"/>
    </row>
    <row r="15" spans="1:9" ht="12.75" customHeight="1">
      <c r="A15" s="114"/>
      <c r="B15" s="120" t="s">
        <v>132</v>
      </c>
      <c r="C15" s="121" t="s">
        <v>133</v>
      </c>
      <c r="D15" s="122">
        <v>0</v>
      </c>
      <c r="E15" s="133">
        <v>0</v>
      </c>
      <c r="F15" s="123">
        <v>0</v>
      </c>
      <c r="G15" s="123">
        <v>0</v>
      </c>
      <c r="H15" s="129">
        <v>0</v>
      </c>
      <c r="I15" s="136"/>
    </row>
    <row r="16" spans="1:9" ht="15">
      <c r="A16" s="114"/>
      <c r="B16" s="120" t="s">
        <v>134</v>
      </c>
      <c r="C16" s="121" t="s">
        <v>135</v>
      </c>
      <c r="D16" s="122">
        <v>0</v>
      </c>
      <c r="E16" s="133">
        <v>0</v>
      </c>
      <c r="F16" s="123">
        <v>0</v>
      </c>
      <c r="G16" s="123">
        <v>0</v>
      </c>
      <c r="H16" s="129">
        <v>0</v>
      </c>
      <c r="I16" s="136"/>
    </row>
    <row r="17" spans="1:9" ht="15">
      <c r="A17" s="114"/>
      <c r="B17" s="120" t="s">
        <v>136</v>
      </c>
      <c r="C17" s="121" t="s">
        <v>191</v>
      </c>
      <c r="D17" s="122">
        <v>0</v>
      </c>
      <c r="E17" s="133">
        <v>0</v>
      </c>
      <c r="F17" s="123">
        <v>0</v>
      </c>
      <c r="G17" s="123">
        <v>0</v>
      </c>
      <c r="H17" s="129">
        <v>0</v>
      </c>
      <c r="I17" s="136"/>
    </row>
    <row r="18" spans="1:9" ht="15">
      <c r="A18" s="114"/>
      <c r="B18" s="120" t="s">
        <v>192</v>
      </c>
      <c r="C18" s="121" t="s">
        <v>193</v>
      </c>
      <c r="D18" s="122">
        <v>7200000</v>
      </c>
      <c r="E18" s="133">
        <v>6000000</v>
      </c>
      <c r="F18" s="123">
        <v>5934173.22</v>
      </c>
      <c r="G18" s="123">
        <v>98.9</v>
      </c>
      <c r="H18" s="129">
        <v>65826.78</v>
      </c>
      <c r="I18" s="140">
        <v>65000</v>
      </c>
    </row>
    <row r="19" spans="1:9" ht="15">
      <c r="A19" s="114"/>
      <c r="B19" s="120" t="s">
        <v>194</v>
      </c>
      <c r="C19" s="121" t="s">
        <v>195</v>
      </c>
      <c r="D19" s="122">
        <v>0</v>
      </c>
      <c r="E19" s="133">
        <v>160000</v>
      </c>
      <c r="F19" s="123">
        <v>0</v>
      </c>
      <c r="G19" s="123">
        <v>0</v>
      </c>
      <c r="H19" s="129">
        <v>160000</v>
      </c>
      <c r="I19" s="140">
        <v>160000</v>
      </c>
    </row>
    <row r="20" spans="1:9" ht="15">
      <c r="A20" s="114"/>
      <c r="B20" s="120" t="s">
        <v>196</v>
      </c>
      <c r="C20" s="121" t="s">
        <v>197</v>
      </c>
      <c r="D20" s="122">
        <v>0</v>
      </c>
      <c r="E20" s="133">
        <v>640000</v>
      </c>
      <c r="F20" s="123">
        <v>45270</v>
      </c>
      <c r="G20" s="123">
        <v>7.07</v>
      </c>
      <c r="H20" s="129">
        <v>594730</v>
      </c>
      <c r="I20" s="140">
        <v>594000</v>
      </c>
    </row>
    <row r="21" spans="1:9" ht="15">
      <c r="A21" s="114"/>
      <c r="B21" s="120" t="s">
        <v>198</v>
      </c>
      <c r="C21" s="121" t="s">
        <v>199</v>
      </c>
      <c r="D21" s="122">
        <v>0</v>
      </c>
      <c r="E21" s="133">
        <v>120000</v>
      </c>
      <c r="F21" s="123">
        <v>95000</v>
      </c>
      <c r="G21" s="123">
        <v>79.17</v>
      </c>
      <c r="H21" s="129">
        <v>25000</v>
      </c>
      <c r="I21" s="140">
        <v>25000</v>
      </c>
    </row>
    <row r="22" spans="1:9" ht="15">
      <c r="A22" s="114"/>
      <c r="B22" s="118" t="s">
        <v>200</v>
      </c>
      <c r="C22" s="119" t="s">
        <v>201</v>
      </c>
      <c r="D22" s="122">
        <v>0</v>
      </c>
      <c r="E22" s="133">
        <v>85000</v>
      </c>
      <c r="F22" s="123">
        <v>0</v>
      </c>
      <c r="G22" s="123">
        <v>0</v>
      </c>
      <c r="H22" s="129">
        <v>85000</v>
      </c>
      <c r="I22" s="140">
        <v>85000</v>
      </c>
    </row>
    <row r="23" spans="1:9" ht="12.75">
      <c r="A23" s="169" t="s">
        <v>53</v>
      </c>
      <c r="B23" s="166"/>
      <c r="C23" s="167"/>
      <c r="D23" s="124">
        <v>7200000</v>
      </c>
      <c r="E23" s="134">
        <v>7242000</v>
      </c>
      <c r="F23" s="125">
        <v>6074443.22</v>
      </c>
      <c r="G23" s="125">
        <v>83.88</v>
      </c>
      <c r="H23" s="130">
        <v>1167556.78</v>
      </c>
      <c r="I23" s="136"/>
    </row>
    <row r="24" spans="1:9" ht="15">
      <c r="A24" s="168"/>
      <c r="B24" s="168"/>
      <c r="C24" s="168"/>
      <c r="D24" s="168"/>
      <c r="E24" s="168"/>
      <c r="F24" s="168"/>
      <c r="G24" s="168"/>
      <c r="H24" s="168"/>
      <c r="I24" s="136"/>
    </row>
    <row r="25" spans="1:9" ht="12.75">
      <c r="A25" s="117" t="s">
        <v>87</v>
      </c>
      <c r="B25" s="166" t="s">
        <v>88</v>
      </c>
      <c r="C25" s="166"/>
      <c r="D25" s="166"/>
      <c r="E25" s="166"/>
      <c r="F25" s="166"/>
      <c r="G25" s="166"/>
      <c r="H25" s="167"/>
      <c r="I25" s="136"/>
    </row>
    <row r="26" spans="1:9" ht="15">
      <c r="A26" s="114"/>
      <c r="B26" s="120" t="s">
        <v>137</v>
      </c>
      <c r="C26" s="121" t="s">
        <v>138</v>
      </c>
      <c r="D26" s="122">
        <v>0</v>
      </c>
      <c r="E26" s="133">
        <v>0</v>
      </c>
      <c r="F26" s="123">
        <v>0</v>
      </c>
      <c r="G26" s="123">
        <v>0</v>
      </c>
      <c r="H26" s="129">
        <v>0</v>
      </c>
      <c r="I26" s="136"/>
    </row>
    <row r="27" spans="1:9" ht="15">
      <c r="A27" s="114"/>
      <c r="B27" s="120" t="s">
        <v>54</v>
      </c>
      <c r="C27" s="121" t="s">
        <v>55</v>
      </c>
      <c r="D27" s="122">
        <v>8000000</v>
      </c>
      <c r="E27" s="133">
        <v>11700000</v>
      </c>
      <c r="F27" s="123">
        <v>11371290.9</v>
      </c>
      <c r="G27" s="123">
        <v>97.19</v>
      </c>
      <c r="H27" s="129">
        <v>328709.1</v>
      </c>
      <c r="I27" s="140">
        <v>328000</v>
      </c>
    </row>
    <row r="28" spans="1:9" ht="15">
      <c r="A28" s="114"/>
      <c r="B28" s="120" t="s">
        <v>202</v>
      </c>
      <c r="C28" s="121" t="s">
        <v>203</v>
      </c>
      <c r="D28" s="122">
        <v>0</v>
      </c>
      <c r="E28" s="133">
        <v>3500000</v>
      </c>
      <c r="F28" s="123">
        <v>3296006.4</v>
      </c>
      <c r="G28" s="123">
        <v>94.17</v>
      </c>
      <c r="H28" s="129">
        <v>203993.6</v>
      </c>
      <c r="I28" s="136"/>
    </row>
    <row r="29" spans="1:9" ht="15">
      <c r="A29" s="114"/>
      <c r="B29" s="120" t="s">
        <v>139</v>
      </c>
      <c r="C29" s="121" t="s">
        <v>140</v>
      </c>
      <c r="D29" s="122">
        <v>0</v>
      </c>
      <c r="E29" s="133">
        <v>0</v>
      </c>
      <c r="F29" s="123">
        <v>0</v>
      </c>
      <c r="G29" s="123">
        <v>0</v>
      </c>
      <c r="H29" s="129">
        <v>0</v>
      </c>
      <c r="I29" s="136"/>
    </row>
    <row r="30" spans="1:9" ht="15">
      <c r="A30" s="114"/>
      <c r="B30" s="120" t="s">
        <v>141</v>
      </c>
      <c r="C30" s="121" t="s">
        <v>142</v>
      </c>
      <c r="D30" s="122">
        <v>0</v>
      </c>
      <c r="E30" s="133">
        <v>200000</v>
      </c>
      <c r="F30" s="123">
        <v>0</v>
      </c>
      <c r="G30" s="123">
        <v>0</v>
      </c>
      <c r="H30" s="129">
        <v>200000</v>
      </c>
      <c r="I30" s="140">
        <v>200000</v>
      </c>
    </row>
    <row r="31" spans="1:9" ht="15">
      <c r="A31" s="114"/>
      <c r="B31" s="120" t="s">
        <v>143</v>
      </c>
      <c r="C31" s="121" t="s">
        <v>144</v>
      </c>
      <c r="D31" s="122">
        <v>0</v>
      </c>
      <c r="E31" s="133">
        <v>66000</v>
      </c>
      <c r="F31" s="123">
        <v>0</v>
      </c>
      <c r="G31" s="123">
        <v>0</v>
      </c>
      <c r="H31" s="129">
        <v>66000</v>
      </c>
      <c r="I31" s="140">
        <v>66000</v>
      </c>
    </row>
    <row r="32" spans="1:9" ht="15">
      <c r="A32" s="114"/>
      <c r="B32" s="120" t="s">
        <v>145</v>
      </c>
      <c r="C32" s="121" t="s">
        <v>146</v>
      </c>
      <c r="D32" s="122">
        <v>0</v>
      </c>
      <c r="E32" s="133">
        <v>1300000</v>
      </c>
      <c r="F32" s="123">
        <v>1088135.01</v>
      </c>
      <c r="G32" s="123">
        <v>83.7</v>
      </c>
      <c r="H32" s="129">
        <v>211864.99</v>
      </c>
      <c r="I32" s="136"/>
    </row>
    <row r="33" spans="1:9" ht="12.75" customHeight="1">
      <c r="A33" s="114"/>
      <c r="B33" s="120" t="s">
        <v>147</v>
      </c>
      <c r="C33" s="121" t="s">
        <v>204</v>
      </c>
      <c r="D33" s="122">
        <v>0</v>
      </c>
      <c r="E33" s="133">
        <v>0</v>
      </c>
      <c r="F33" s="123">
        <v>0</v>
      </c>
      <c r="G33" s="123">
        <v>0</v>
      </c>
      <c r="H33" s="129">
        <v>0</v>
      </c>
      <c r="I33" s="136"/>
    </row>
    <row r="34" spans="1:9" ht="15">
      <c r="A34" s="114"/>
      <c r="B34" s="120" t="s">
        <v>148</v>
      </c>
      <c r="C34" s="121" t="s">
        <v>205</v>
      </c>
      <c r="D34" s="122">
        <v>0</v>
      </c>
      <c r="E34" s="133">
        <v>1800000</v>
      </c>
      <c r="F34" s="123">
        <v>65000</v>
      </c>
      <c r="G34" s="123">
        <v>3.61</v>
      </c>
      <c r="H34" s="129">
        <v>1735000</v>
      </c>
      <c r="I34" s="140">
        <v>1735000</v>
      </c>
    </row>
    <row r="35" spans="1:9" ht="12.75" customHeight="1">
      <c r="A35" s="114"/>
      <c r="B35" s="120" t="s">
        <v>206</v>
      </c>
      <c r="C35" s="121" t="s">
        <v>207</v>
      </c>
      <c r="D35" s="122">
        <v>0</v>
      </c>
      <c r="E35" s="133">
        <v>1047000</v>
      </c>
      <c r="F35" s="123">
        <v>1042152.21</v>
      </c>
      <c r="G35" s="123">
        <v>99.54</v>
      </c>
      <c r="H35" s="129">
        <v>4847.79</v>
      </c>
      <c r="I35" s="136"/>
    </row>
    <row r="36" spans="1:9" ht="15">
      <c r="A36" s="114"/>
      <c r="B36" s="120" t="s">
        <v>208</v>
      </c>
      <c r="C36" s="121" t="s">
        <v>209</v>
      </c>
      <c r="D36" s="122">
        <v>0</v>
      </c>
      <c r="E36" s="133">
        <v>52000</v>
      </c>
      <c r="F36" s="123">
        <v>52000</v>
      </c>
      <c r="G36" s="123">
        <v>100</v>
      </c>
      <c r="H36" s="129">
        <v>0</v>
      </c>
      <c r="I36" s="136"/>
    </row>
    <row r="37" spans="1:9" ht="15">
      <c r="A37" s="114"/>
      <c r="B37" s="120" t="s">
        <v>210</v>
      </c>
      <c r="C37" s="121" t="s">
        <v>211</v>
      </c>
      <c r="D37" s="122">
        <v>0</v>
      </c>
      <c r="E37" s="133">
        <v>72000</v>
      </c>
      <c r="F37" s="123">
        <v>72000</v>
      </c>
      <c r="G37" s="123">
        <v>100</v>
      </c>
      <c r="H37" s="129">
        <v>0</v>
      </c>
      <c r="I37" s="136"/>
    </row>
    <row r="38" spans="1:9" ht="15">
      <c r="A38" s="114"/>
      <c r="B38" s="120" t="s">
        <v>212</v>
      </c>
      <c r="C38" s="121" t="s">
        <v>213</v>
      </c>
      <c r="D38" s="122">
        <v>0</v>
      </c>
      <c r="E38" s="133">
        <v>0</v>
      </c>
      <c r="F38" s="123">
        <v>0</v>
      </c>
      <c r="G38" s="123">
        <v>0</v>
      </c>
      <c r="H38" s="129">
        <v>0</v>
      </c>
      <c r="I38" s="136"/>
    </row>
    <row r="39" spans="1:9" ht="15">
      <c r="A39" s="114"/>
      <c r="B39" s="120" t="s">
        <v>214</v>
      </c>
      <c r="C39" s="121" t="s">
        <v>215</v>
      </c>
      <c r="D39" s="122">
        <v>0</v>
      </c>
      <c r="E39" s="133">
        <v>0</v>
      </c>
      <c r="F39" s="123">
        <v>0</v>
      </c>
      <c r="G39" s="123">
        <v>0</v>
      </c>
      <c r="H39" s="129">
        <v>0</v>
      </c>
      <c r="I39" s="136"/>
    </row>
    <row r="40" spans="1:9" ht="12.75" customHeight="1">
      <c r="A40" s="114"/>
      <c r="B40" s="120" t="s">
        <v>216</v>
      </c>
      <c r="C40" s="121" t="s">
        <v>149</v>
      </c>
      <c r="D40" s="122">
        <v>0</v>
      </c>
      <c r="E40" s="133">
        <v>145000</v>
      </c>
      <c r="F40" s="123">
        <v>145000</v>
      </c>
      <c r="G40" s="123">
        <v>100</v>
      </c>
      <c r="H40" s="129">
        <v>0</v>
      </c>
      <c r="I40" s="136"/>
    </row>
    <row r="41" spans="1:9" ht="15">
      <c r="A41" s="114"/>
      <c r="B41" s="120" t="s">
        <v>217</v>
      </c>
      <c r="C41" s="121" t="s">
        <v>218</v>
      </c>
      <c r="D41" s="122">
        <v>0</v>
      </c>
      <c r="E41" s="133">
        <v>130000</v>
      </c>
      <c r="F41" s="123">
        <v>129470</v>
      </c>
      <c r="G41" s="123">
        <v>99.59</v>
      </c>
      <c r="H41" s="129">
        <v>530</v>
      </c>
      <c r="I41" s="136"/>
    </row>
    <row r="42" spans="1:9" ht="12.75" customHeight="1">
      <c r="A42" s="114"/>
      <c r="B42" s="120" t="s">
        <v>219</v>
      </c>
      <c r="C42" s="121" t="s">
        <v>220</v>
      </c>
      <c r="D42" s="122">
        <v>0</v>
      </c>
      <c r="E42" s="133">
        <v>410000</v>
      </c>
      <c r="F42" s="123">
        <v>0</v>
      </c>
      <c r="G42" s="123">
        <v>0</v>
      </c>
      <c r="H42" s="129">
        <v>410000</v>
      </c>
      <c r="I42" s="140">
        <v>410000</v>
      </c>
    </row>
    <row r="43" spans="1:9" ht="15">
      <c r="A43" s="114"/>
      <c r="B43" s="120" t="s">
        <v>221</v>
      </c>
      <c r="C43" s="121" t="s">
        <v>222</v>
      </c>
      <c r="D43" s="122">
        <v>0</v>
      </c>
      <c r="E43" s="133">
        <v>0</v>
      </c>
      <c r="F43" s="123">
        <v>0</v>
      </c>
      <c r="G43" s="123">
        <v>0</v>
      </c>
      <c r="H43" s="129">
        <v>0</v>
      </c>
      <c r="I43" s="136"/>
    </row>
    <row r="44" spans="1:9" ht="12.75" customHeight="1">
      <c r="A44" s="114"/>
      <c r="B44" s="118" t="s">
        <v>223</v>
      </c>
      <c r="C44" s="119" t="s">
        <v>224</v>
      </c>
      <c r="D44" s="122">
        <v>0</v>
      </c>
      <c r="E44" s="133">
        <v>620000</v>
      </c>
      <c r="F44" s="123">
        <v>589245.8</v>
      </c>
      <c r="G44" s="123">
        <v>95.04</v>
      </c>
      <c r="H44" s="129">
        <v>30754.2</v>
      </c>
      <c r="I44" s="140">
        <v>30500</v>
      </c>
    </row>
    <row r="45" spans="1:9" ht="12.75">
      <c r="A45" s="169" t="s">
        <v>56</v>
      </c>
      <c r="B45" s="166"/>
      <c r="C45" s="167"/>
      <c r="D45" s="124">
        <v>8000000</v>
      </c>
      <c r="E45" s="134">
        <v>21042000</v>
      </c>
      <c r="F45" s="125">
        <v>17850300.32</v>
      </c>
      <c r="G45" s="125">
        <v>84.83</v>
      </c>
      <c r="H45" s="130">
        <v>3191699.68</v>
      </c>
      <c r="I45" s="136"/>
    </row>
    <row r="46" spans="1:9" ht="12.75" customHeight="1">
      <c r="A46" s="168"/>
      <c r="B46" s="168"/>
      <c r="C46" s="168"/>
      <c r="D46" s="168"/>
      <c r="E46" s="168"/>
      <c r="F46" s="168"/>
      <c r="G46" s="168"/>
      <c r="H46" s="168"/>
      <c r="I46" s="136"/>
    </row>
    <row r="47" spans="1:9" ht="12.75">
      <c r="A47" s="117" t="s">
        <v>225</v>
      </c>
      <c r="B47" s="166" t="s">
        <v>226</v>
      </c>
      <c r="C47" s="166"/>
      <c r="D47" s="166"/>
      <c r="E47" s="166"/>
      <c r="F47" s="166"/>
      <c r="G47" s="166"/>
      <c r="H47" s="167"/>
      <c r="I47" s="136"/>
    </row>
    <row r="48" spans="1:9" ht="15">
      <c r="A48" s="114"/>
      <c r="B48" s="120" t="s">
        <v>227</v>
      </c>
      <c r="C48" s="121" t="s">
        <v>228</v>
      </c>
      <c r="D48" s="122">
        <v>0</v>
      </c>
      <c r="E48" s="133">
        <v>0</v>
      </c>
      <c r="F48" s="123">
        <v>0</v>
      </c>
      <c r="G48" s="123">
        <v>0</v>
      </c>
      <c r="H48" s="129">
        <v>0</v>
      </c>
      <c r="I48" s="136"/>
    </row>
    <row r="49" spans="1:9" ht="12.75" customHeight="1">
      <c r="A49" s="114"/>
      <c r="B49" s="120" t="s">
        <v>229</v>
      </c>
      <c r="C49" s="121" t="s">
        <v>230</v>
      </c>
      <c r="D49" s="122">
        <v>0</v>
      </c>
      <c r="E49" s="133">
        <v>20000</v>
      </c>
      <c r="F49" s="123">
        <v>17908</v>
      </c>
      <c r="G49" s="123">
        <v>89.54</v>
      </c>
      <c r="H49" s="129">
        <v>2092</v>
      </c>
      <c r="I49" s="136"/>
    </row>
    <row r="50" spans="1:9" ht="15">
      <c r="A50" s="114"/>
      <c r="B50" s="118" t="s">
        <v>231</v>
      </c>
      <c r="C50" s="119" t="s">
        <v>232</v>
      </c>
      <c r="D50" s="122">
        <v>0</v>
      </c>
      <c r="E50" s="133">
        <v>1000000</v>
      </c>
      <c r="F50" s="123">
        <v>0</v>
      </c>
      <c r="G50" s="123">
        <v>0</v>
      </c>
      <c r="H50" s="129">
        <v>1000000</v>
      </c>
      <c r="I50" s="140">
        <v>1000000</v>
      </c>
    </row>
    <row r="51" spans="1:9" ht="12.75" customHeight="1">
      <c r="A51" s="169" t="s">
        <v>233</v>
      </c>
      <c r="B51" s="166"/>
      <c r="C51" s="167"/>
      <c r="D51" s="124">
        <v>0</v>
      </c>
      <c r="E51" s="134">
        <v>1020000</v>
      </c>
      <c r="F51" s="125">
        <v>17908</v>
      </c>
      <c r="G51" s="125">
        <v>1.76</v>
      </c>
      <c r="H51" s="130">
        <v>1002092</v>
      </c>
      <c r="I51" s="136"/>
    </row>
    <row r="52" spans="1:9" ht="15">
      <c r="A52" s="168"/>
      <c r="B52" s="168"/>
      <c r="C52" s="168"/>
      <c r="D52" s="168"/>
      <c r="E52" s="168"/>
      <c r="F52" s="168"/>
      <c r="G52" s="168"/>
      <c r="H52" s="168"/>
      <c r="I52" s="136"/>
    </row>
    <row r="53" spans="1:9" ht="12.75" customHeight="1">
      <c r="A53" s="117" t="s">
        <v>57</v>
      </c>
      <c r="B53" s="166" t="s">
        <v>58</v>
      </c>
      <c r="C53" s="166"/>
      <c r="D53" s="166"/>
      <c r="E53" s="166"/>
      <c r="F53" s="166"/>
      <c r="G53" s="166"/>
      <c r="H53" s="167"/>
      <c r="I53" s="136"/>
    </row>
    <row r="54" spans="1:9" ht="15">
      <c r="A54" s="114"/>
      <c r="B54" s="120" t="s">
        <v>150</v>
      </c>
      <c r="C54" s="121" t="s">
        <v>234</v>
      </c>
      <c r="D54" s="122">
        <v>0</v>
      </c>
      <c r="E54" s="133">
        <v>0</v>
      </c>
      <c r="F54" s="123">
        <v>0</v>
      </c>
      <c r="G54" s="123">
        <v>0</v>
      </c>
      <c r="H54" s="129">
        <v>0</v>
      </c>
      <c r="I54" s="136"/>
    </row>
    <row r="55" spans="1:9" ht="12.75" customHeight="1">
      <c r="A55" s="114"/>
      <c r="B55" s="120" t="s">
        <v>59</v>
      </c>
      <c r="C55" s="121" t="s">
        <v>60</v>
      </c>
      <c r="D55" s="122">
        <v>0</v>
      </c>
      <c r="E55" s="133">
        <v>17200000</v>
      </c>
      <c r="F55" s="123">
        <v>16364866.99</v>
      </c>
      <c r="G55" s="123">
        <v>95.14</v>
      </c>
      <c r="H55" s="129">
        <v>835133.01</v>
      </c>
      <c r="I55" s="140">
        <v>835000</v>
      </c>
    </row>
    <row r="56" spans="1:9" ht="15">
      <c r="A56" s="114"/>
      <c r="B56" s="120" t="s">
        <v>89</v>
      </c>
      <c r="C56" s="121" t="s">
        <v>90</v>
      </c>
      <c r="D56" s="122">
        <v>0</v>
      </c>
      <c r="E56" s="133">
        <v>406000</v>
      </c>
      <c r="F56" s="123">
        <v>168795</v>
      </c>
      <c r="G56" s="123">
        <v>41.58</v>
      </c>
      <c r="H56" s="129">
        <v>237205</v>
      </c>
      <c r="I56" s="140">
        <v>237000</v>
      </c>
    </row>
    <row r="57" spans="1:9" ht="15">
      <c r="A57" s="114"/>
      <c r="B57" s="120" t="s">
        <v>151</v>
      </c>
      <c r="C57" s="121" t="s">
        <v>152</v>
      </c>
      <c r="D57" s="122">
        <v>0</v>
      </c>
      <c r="E57" s="133">
        <v>270000</v>
      </c>
      <c r="F57" s="123">
        <v>267930.3</v>
      </c>
      <c r="G57" s="123">
        <v>99.23</v>
      </c>
      <c r="H57" s="129">
        <v>2069.7</v>
      </c>
      <c r="I57" s="136"/>
    </row>
    <row r="58" spans="1:9" ht="15">
      <c r="A58" s="114"/>
      <c r="B58" s="120" t="s">
        <v>235</v>
      </c>
      <c r="C58" s="121" t="s">
        <v>236</v>
      </c>
      <c r="D58" s="122">
        <v>0</v>
      </c>
      <c r="E58" s="133">
        <v>0</v>
      </c>
      <c r="F58" s="123">
        <v>0</v>
      </c>
      <c r="G58" s="123">
        <v>0</v>
      </c>
      <c r="H58" s="129">
        <v>0</v>
      </c>
      <c r="I58" s="136"/>
    </row>
    <row r="59" spans="1:9" ht="15">
      <c r="A59" s="114"/>
      <c r="B59" s="120" t="s">
        <v>237</v>
      </c>
      <c r="C59" s="121" t="s">
        <v>238</v>
      </c>
      <c r="D59" s="122">
        <v>0</v>
      </c>
      <c r="E59" s="133">
        <v>0</v>
      </c>
      <c r="F59" s="123">
        <v>0</v>
      </c>
      <c r="G59" s="123">
        <v>0</v>
      </c>
      <c r="H59" s="129">
        <v>0</v>
      </c>
      <c r="I59" s="136"/>
    </row>
    <row r="60" spans="1:9" ht="15">
      <c r="A60" s="114"/>
      <c r="B60" s="118" t="s">
        <v>239</v>
      </c>
      <c r="C60" s="119" t="s">
        <v>240</v>
      </c>
      <c r="D60" s="122">
        <v>0</v>
      </c>
      <c r="E60" s="133">
        <v>0</v>
      </c>
      <c r="F60" s="123">
        <v>0</v>
      </c>
      <c r="G60" s="123">
        <v>0</v>
      </c>
      <c r="H60" s="129">
        <v>0</v>
      </c>
      <c r="I60" s="136"/>
    </row>
    <row r="61" spans="1:9" ht="12.75" customHeight="1">
      <c r="A61" s="169" t="s">
        <v>61</v>
      </c>
      <c r="B61" s="166"/>
      <c r="C61" s="167"/>
      <c r="D61" s="124">
        <v>0</v>
      </c>
      <c r="E61" s="134">
        <v>17876000</v>
      </c>
      <c r="F61" s="125">
        <v>16801592.29</v>
      </c>
      <c r="G61" s="125">
        <v>93.99</v>
      </c>
      <c r="H61" s="130">
        <v>1074407.71</v>
      </c>
      <c r="I61" s="136"/>
    </row>
    <row r="62" spans="1:9" ht="15">
      <c r="A62" s="168"/>
      <c r="B62" s="168"/>
      <c r="C62" s="168"/>
      <c r="D62" s="168"/>
      <c r="E62" s="168"/>
      <c r="F62" s="168"/>
      <c r="G62" s="168"/>
      <c r="H62" s="168"/>
      <c r="I62" s="136"/>
    </row>
    <row r="63" spans="1:9" ht="12.75" customHeight="1">
      <c r="A63" s="117" t="s">
        <v>241</v>
      </c>
      <c r="B63" s="166" t="s">
        <v>242</v>
      </c>
      <c r="C63" s="166"/>
      <c r="D63" s="166"/>
      <c r="E63" s="166"/>
      <c r="F63" s="166"/>
      <c r="G63" s="166"/>
      <c r="H63" s="167"/>
      <c r="I63" s="136"/>
    </row>
    <row r="64" spans="1:9" ht="15">
      <c r="A64" s="114"/>
      <c r="B64" s="118" t="s">
        <v>243</v>
      </c>
      <c r="C64" s="119" t="s">
        <v>244</v>
      </c>
      <c r="D64" s="122">
        <v>0</v>
      </c>
      <c r="E64" s="133">
        <v>2300000</v>
      </c>
      <c r="F64" s="123">
        <v>0</v>
      </c>
      <c r="G64" s="123">
        <v>0</v>
      </c>
      <c r="H64" s="129">
        <v>2300000</v>
      </c>
      <c r="I64" s="140">
        <v>2300000</v>
      </c>
    </row>
    <row r="65" spans="1:9" ht="12.75">
      <c r="A65" s="169" t="s">
        <v>245</v>
      </c>
      <c r="B65" s="166"/>
      <c r="C65" s="167"/>
      <c r="D65" s="124">
        <v>0</v>
      </c>
      <c r="E65" s="134">
        <v>2300000</v>
      </c>
      <c r="F65" s="125">
        <v>0</v>
      </c>
      <c r="G65" s="125">
        <v>0</v>
      </c>
      <c r="H65" s="130">
        <v>2300000</v>
      </c>
      <c r="I65" s="136"/>
    </row>
    <row r="66" spans="1:9" ht="15">
      <c r="A66" s="168"/>
      <c r="B66" s="168"/>
      <c r="C66" s="168"/>
      <c r="D66" s="168"/>
      <c r="E66" s="168"/>
      <c r="F66" s="168"/>
      <c r="G66" s="168"/>
      <c r="H66" s="168"/>
      <c r="I66" s="136"/>
    </row>
    <row r="67" spans="1:9" ht="12.75">
      <c r="A67" s="117" t="s">
        <v>153</v>
      </c>
      <c r="B67" s="166" t="s">
        <v>154</v>
      </c>
      <c r="C67" s="166"/>
      <c r="D67" s="166"/>
      <c r="E67" s="166"/>
      <c r="F67" s="166"/>
      <c r="G67" s="166"/>
      <c r="H67" s="167"/>
      <c r="I67" s="136"/>
    </row>
    <row r="68" spans="1:9" ht="12.75" customHeight="1">
      <c r="A68" s="114"/>
      <c r="B68" s="120" t="s">
        <v>155</v>
      </c>
      <c r="C68" s="121" t="s">
        <v>156</v>
      </c>
      <c r="D68" s="122">
        <v>0</v>
      </c>
      <c r="E68" s="133">
        <v>250000</v>
      </c>
      <c r="F68" s="123">
        <v>0</v>
      </c>
      <c r="G68" s="123">
        <v>0</v>
      </c>
      <c r="H68" s="129">
        <v>250000</v>
      </c>
      <c r="I68" s="140">
        <v>250000</v>
      </c>
    </row>
    <row r="69" spans="1:9" ht="15">
      <c r="A69" s="114"/>
      <c r="B69" s="120" t="s">
        <v>157</v>
      </c>
      <c r="C69" s="121" t="s">
        <v>246</v>
      </c>
      <c r="D69" s="122">
        <v>0</v>
      </c>
      <c r="E69" s="133">
        <v>20000</v>
      </c>
      <c r="F69" s="123">
        <v>20000</v>
      </c>
      <c r="G69" s="123">
        <v>100</v>
      </c>
      <c r="H69" s="129">
        <v>0</v>
      </c>
      <c r="I69" s="136"/>
    </row>
    <row r="70" spans="1:9" ht="12.75" customHeight="1">
      <c r="A70" s="114"/>
      <c r="B70" s="118" t="s">
        <v>247</v>
      </c>
      <c r="C70" s="119" t="s">
        <v>248</v>
      </c>
      <c r="D70" s="122">
        <v>0</v>
      </c>
      <c r="E70" s="133">
        <v>250000</v>
      </c>
      <c r="F70" s="123">
        <v>166350</v>
      </c>
      <c r="G70" s="123">
        <v>66.54</v>
      </c>
      <c r="H70" s="129">
        <v>83650</v>
      </c>
      <c r="I70" s="140">
        <v>83000</v>
      </c>
    </row>
    <row r="71" spans="1:9" ht="12.75">
      <c r="A71" s="169" t="s">
        <v>158</v>
      </c>
      <c r="B71" s="166"/>
      <c r="C71" s="167"/>
      <c r="D71" s="124">
        <v>0</v>
      </c>
      <c r="E71" s="134">
        <v>520000</v>
      </c>
      <c r="F71" s="125">
        <v>186350</v>
      </c>
      <c r="G71" s="125">
        <v>35.84</v>
      </c>
      <c r="H71" s="130">
        <v>333650</v>
      </c>
      <c r="I71" s="136"/>
    </row>
    <row r="72" spans="1:9" ht="12.75" customHeight="1">
      <c r="A72" s="168"/>
      <c r="B72" s="168"/>
      <c r="C72" s="168"/>
      <c r="D72" s="168"/>
      <c r="E72" s="168"/>
      <c r="F72" s="168"/>
      <c r="G72" s="168"/>
      <c r="H72" s="168"/>
      <c r="I72" s="136"/>
    </row>
    <row r="73" spans="1:9" ht="12.75">
      <c r="A73" s="117" t="s">
        <v>62</v>
      </c>
      <c r="B73" s="166" t="s">
        <v>63</v>
      </c>
      <c r="C73" s="166"/>
      <c r="D73" s="166"/>
      <c r="E73" s="166"/>
      <c r="F73" s="166"/>
      <c r="G73" s="166"/>
      <c r="H73" s="167"/>
      <c r="I73" s="136"/>
    </row>
    <row r="74" spans="1:9" ht="12.75" customHeight="1">
      <c r="A74" s="114"/>
      <c r="B74" s="118" t="s">
        <v>249</v>
      </c>
      <c r="C74" s="119" t="s">
        <v>250</v>
      </c>
      <c r="D74" s="122">
        <v>0</v>
      </c>
      <c r="E74" s="133">
        <v>300000</v>
      </c>
      <c r="F74" s="123">
        <v>0</v>
      </c>
      <c r="G74" s="123">
        <v>0</v>
      </c>
      <c r="H74" s="129">
        <v>300000</v>
      </c>
      <c r="I74" s="140">
        <v>300000</v>
      </c>
    </row>
    <row r="75" spans="1:9" ht="12.75">
      <c r="A75" s="169" t="s">
        <v>64</v>
      </c>
      <c r="B75" s="166"/>
      <c r="C75" s="167"/>
      <c r="D75" s="124">
        <v>0</v>
      </c>
      <c r="E75" s="134">
        <v>300000</v>
      </c>
      <c r="F75" s="125">
        <v>0</v>
      </c>
      <c r="G75" s="125">
        <v>0</v>
      </c>
      <c r="H75" s="130">
        <v>300000</v>
      </c>
      <c r="I75" s="136"/>
    </row>
    <row r="76" spans="1:9" ht="15">
      <c r="A76" s="168"/>
      <c r="B76" s="168"/>
      <c r="C76" s="168"/>
      <c r="D76" s="168"/>
      <c r="E76" s="168"/>
      <c r="F76" s="168"/>
      <c r="G76" s="168"/>
      <c r="H76" s="168"/>
      <c r="I76" s="136"/>
    </row>
    <row r="77" spans="1:9" ht="12.75" customHeight="1">
      <c r="A77" s="117" t="s">
        <v>65</v>
      </c>
      <c r="B77" s="166" t="s">
        <v>66</v>
      </c>
      <c r="C77" s="166"/>
      <c r="D77" s="166"/>
      <c r="E77" s="166"/>
      <c r="F77" s="166"/>
      <c r="G77" s="166"/>
      <c r="H77" s="167"/>
      <c r="I77" s="136"/>
    </row>
    <row r="78" spans="1:9" ht="15">
      <c r="A78" s="114"/>
      <c r="B78" s="120" t="s">
        <v>251</v>
      </c>
      <c r="C78" s="121" t="s">
        <v>252</v>
      </c>
      <c r="D78" s="122">
        <v>0</v>
      </c>
      <c r="E78" s="133">
        <v>60000</v>
      </c>
      <c r="F78" s="123">
        <v>60000</v>
      </c>
      <c r="G78" s="123">
        <v>100</v>
      </c>
      <c r="H78" s="129">
        <v>0</v>
      </c>
      <c r="I78" s="136"/>
    </row>
    <row r="79" spans="1:9" ht="12.75" customHeight="1">
      <c r="A79" s="114"/>
      <c r="B79" s="120" t="s">
        <v>67</v>
      </c>
      <c r="C79" s="121" t="s">
        <v>68</v>
      </c>
      <c r="D79" s="122">
        <v>0</v>
      </c>
      <c r="E79" s="133">
        <v>893000</v>
      </c>
      <c r="F79" s="123">
        <v>892168.67</v>
      </c>
      <c r="G79" s="123">
        <v>99.91</v>
      </c>
      <c r="H79" s="129">
        <v>831.33</v>
      </c>
      <c r="I79" s="136"/>
    </row>
    <row r="80" spans="1:9" ht="15">
      <c r="A80" s="114"/>
      <c r="B80" s="120" t="s">
        <v>91</v>
      </c>
      <c r="C80" s="121" t="s">
        <v>92</v>
      </c>
      <c r="D80" s="122">
        <v>0</v>
      </c>
      <c r="E80" s="133">
        <v>4540000</v>
      </c>
      <c r="F80" s="123">
        <v>465000</v>
      </c>
      <c r="G80" s="123">
        <v>10.24</v>
      </c>
      <c r="H80" s="129">
        <v>4075000</v>
      </c>
      <c r="I80" s="140">
        <v>4075000</v>
      </c>
    </row>
    <row r="81" spans="1:9" ht="12.75" customHeight="1">
      <c r="A81" s="114"/>
      <c r="B81" s="120" t="s">
        <v>93</v>
      </c>
      <c r="C81" s="121" t="s">
        <v>94</v>
      </c>
      <c r="D81" s="122">
        <v>0</v>
      </c>
      <c r="E81" s="133">
        <v>0</v>
      </c>
      <c r="F81" s="123">
        <v>0</v>
      </c>
      <c r="G81" s="123">
        <v>0</v>
      </c>
      <c r="H81" s="129">
        <v>0</v>
      </c>
      <c r="I81" s="136"/>
    </row>
    <row r="82" spans="1:9" ht="15">
      <c r="A82" s="114"/>
      <c r="B82" s="120" t="s">
        <v>159</v>
      </c>
      <c r="C82" s="121" t="s">
        <v>160</v>
      </c>
      <c r="D82" s="122">
        <v>0</v>
      </c>
      <c r="E82" s="133">
        <v>2182000</v>
      </c>
      <c r="F82" s="123">
        <v>1328783.4</v>
      </c>
      <c r="G82" s="123">
        <v>60.9</v>
      </c>
      <c r="H82" s="129">
        <v>853216.6</v>
      </c>
      <c r="I82" s="140">
        <v>80000</v>
      </c>
    </row>
    <row r="83" spans="1:9" ht="12.75" customHeight="1">
      <c r="A83" s="114"/>
      <c r="B83" s="120" t="s">
        <v>161</v>
      </c>
      <c r="C83" s="121" t="s">
        <v>162</v>
      </c>
      <c r="D83" s="122">
        <v>0</v>
      </c>
      <c r="E83" s="133">
        <v>5750000</v>
      </c>
      <c r="F83" s="123">
        <v>4364335.79</v>
      </c>
      <c r="G83" s="123">
        <v>75.9</v>
      </c>
      <c r="H83" s="129">
        <v>1385664.21</v>
      </c>
      <c r="I83" s="140">
        <v>430000</v>
      </c>
    </row>
    <row r="84" spans="1:9" ht="15">
      <c r="A84" s="114"/>
      <c r="B84" s="118" t="s">
        <v>253</v>
      </c>
      <c r="C84" s="119" t="s">
        <v>254</v>
      </c>
      <c r="D84" s="122">
        <v>0</v>
      </c>
      <c r="E84" s="133">
        <v>230000</v>
      </c>
      <c r="F84" s="123">
        <v>32500</v>
      </c>
      <c r="G84" s="123">
        <v>14.13</v>
      </c>
      <c r="H84" s="129">
        <v>197500</v>
      </c>
      <c r="I84" s="140">
        <v>197500</v>
      </c>
    </row>
    <row r="85" spans="1:9" ht="12.75">
      <c r="A85" s="169" t="s">
        <v>69</v>
      </c>
      <c r="B85" s="166"/>
      <c r="C85" s="167"/>
      <c r="D85" s="124">
        <v>0</v>
      </c>
      <c r="E85" s="134">
        <v>13655000</v>
      </c>
      <c r="F85" s="125">
        <v>7142787.86</v>
      </c>
      <c r="G85" s="125">
        <v>52.31</v>
      </c>
      <c r="H85" s="130">
        <v>6512212.14</v>
      </c>
      <c r="I85" s="137"/>
    </row>
    <row r="86" spans="1:9" ht="15">
      <c r="A86" s="168"/>
      <c r="B86" s="168"/>
      <c r="C86" s="168"/>
      <c r="D86" s="168"/>
      <c r="E86" s="168"/>
      <c r="F86" s="168"/>
      <c r="G86" s="168"/>
      <c r="H86" s="168"/>
      <c r="I86" s="138"/>
    </row>
    <row r="87" spans="1:9" ht="12.75" customHeight="1">
      <c r="A87" s="117" t="s">
        <v>70</v>
      </c>
      <c r="B87" s="166" t="s">
        <v>71</v>
      </c>
      <c r="C87" s="166"/>
      <c r="D87" s="166"/>
      <c r="E87" s="166"/>
      <c r="F87" s="166"/>
      <c r="G87" s="166"/>
      <c r="H87" s="167"/>
      <c r="I87" s="136"/>
    </row>
    <row r="88" spans="1:9" ht="15">
      <c r="A88" s="114"/>
      <c r="B88" s="120" t="s">
        <v>72</v>
      </c>
      <c r="C88" s="121" t="s">
        <v>73</v>
      </c>
      <c r="D88" s="122">
        <v>0</v>
      </c>
      <c r="E88" s="133">
        <v>180000</v>
      </c>
      <c r="F88" s="123">
        <v>159308.41</v>
      </c>
      <c r="G88" s="123">
        <v>88.5</v>
      </c>
      <c r="H88" s="129">
        <v>20691.59</v>
      </c>
      <c r="I88" s="136"/>
    </row>
    <row r="89" spans="1:9" ht="12.75" customHeight="1">
      <c r="A89" s="114"/>
      <c r="B89" s="120" t="s">
        <v>95</v>
      </c>
      <c r="C89" s="121" t="s">
        <v>96</v>
      </c>
      <c r="D89" s="122">
        <v>0</v>
      </c>
      <c r="E89" s="133">
        <v>335000</v>
      </c>
      <c r="F89" s="123">
        <v>318490.18</v>
      </c>
      <c r="G89" s="123">
        <v>95.07</v>
      </c>
      <c r="H89" s="129">
        <v>16509.82</v>
      </c>
      <c r="I89" s="136"/>
    </row>
    <row r="90" spans="1:9" ht="15">
      <c r="A90" s="114"/>
      <c r="B90" s="120" t="s">
        <v>163</v>
      </c>
      <c r="C90" s="121" t="s">
        <v>164</v>
      </c>
      <c r="D90" s="122">
        <v>0</v>
      </c>
      <c r="E90" s="133">
        <v>450000</v>
      </c>
      <c r="F90" s="123">
        <v>35840</v>
      </c>
      <c r="G90" s="123">
        <v>7.96</v>
      </c>
      <c r="H90" s="129">
        <v>414160</v>
      </c>
      <c r="I90" s="140">
        <v>414000</v>
      </c>
    </row>
    <row r="91" spans="1:9" ht="12.75" customHeight="1">
      <c r="A91" s="114"/>
      <c r="B91" s="120" t="s">
        <v>255</v>
      </c>
      <c r="C91" s="121" t="s">
        <v>256</v>
      </c>
      <c r="D91" s="122">
        <v>0</v>
      </c>
      <c r="E91" s="133">
        <v>800000</v>
      </c>
      <c r="F91" s="123">
        <v>765007.62</v>
      </c>
      <c r="G91" s="123">
        <v>95.63</v>
      </c>
      <c r="H91" s="129">
        <v>34992.38</v>
      </c>
      <c r="I91" s="136"/>
    </row>
    <row r="92" spans="1:9" ht="15">
      <c r="A92" s="114"/>
      <c r="B92" s="120" t="s">
        <v>257</v>
      </c>
      <c r="C92" s="121" t="s">
        <v>258</v>
      </c>
      <c r="D92" s="122">
        <v>0</v>
      </c>
      <c r="E92" s="133">
        <v>30000</v>
      </c>
      <c r="F92" s="123">
        <v>0</v>
      </c>
      <c r="G92" s="123">
        <v>0</v>
      </c>
      <c r="H92" s="129">
        <v>30000</v>
      </c>
      <c r="I92" s="140">
        <v>30000</v>
      </c>
    </row>
    <row r="93" spans="1:9" ht="12.75" customHeight="1">
      <c r="A93" s="114"/>
      <c r="B93" s="120" t="s">
        <v>259</v>
      </c>
      <c r="C93" s="121" t="s">
        <v>260</v>
      </c>
      <c r="D93" s="122">
        <v>0</v>
      </c>
      <c r="E93" s="133">
        <v>30000</v>
      </c>
      <c r="F93" s="123">
        <v>25409</v>
      </c>
      <c r="G93" s="123">
        <v>84.7</v>
      </c>
      <c r="H93" s="129">
        <v>4591</v>
      </c>
      <c r="I93" s="136"/>
    </row>
    <row r="94" spans="1:9" ht="15">
      <c r="A94" s="114"/>
      <c r="B94" s="118" t="s">
        <v>261</v>
      </c>
      <c r="C94" s="119" t="s">
        <v>262</v>
      </c>
      <c r="D94" s="122">
        <v>0</v>
      </c>
      <c r="E94" s="133">
        <v>53000</v>
      </c>
      <c r="F94" s="123">
        <v>52973.8</v>
      </c>
      <c r="G94" s="123">
        <v>99.95</v>
      </c>
      <c r="H94" s="129">
        <v>26.2</v>
      </c>
      <c r="I94" s="136"/>
    </row>
    <row r="95" spans="1:9" ht="12.75" customHeight="1">
      <c r="A95" s="169" t="s">
        <v>74</v>
      </c>
      <c r="B95" s="166"/>
      <c r="C95" s="167"/>
      <c r="D95" s="124">
        <v>0</v>
      </c>
      <c r="E95" s="134">
        <v>1878000</v>
      </c>
      <c r="F95" s="125">
        <v>1357029.01</v>
      </c>
      <c r="G95" s="125">
        <v>72.26</v>
      </c>
      <c r="H95" s="130">
        <v>520970.99</v>
      </c>
      <c r="I95" s="136"/>
    </row>
    <row r="96" spans="1:9" ht="15">
      <c r="A96" s="168"/>
      <c r="B96" s="168"/>
      <c r="C96" s="168"/>
      <c r="D96" s="168"/>
      <c r="E96" s="168"/>
      <c r="F96" s="168"/>
      <c r="G96" s="168"/>
      <c r="H96" s="168"/>
      <c r="I96" s="136"/>
    </row>
    <row r="97" spans="1:9" ht="12.75" customHeight="1">
      <c r="A97" s="117" t="s">
        <v>263</v>
      </c>
      <c r="B97" s="166" t="s">
        <v>264</v>
      </c>
      <c r="C97" s="166"/>
      <c r="D97" s="166"/>
      <c r="E97" s="166"/>
      <c r="F97" s="166"/>
      <c r="G97" s="166"/>
      <c r="H97" s="167"/>
      <c r="I97" s="136"/>
    </row>
    <row r="98" spans="1:9" ht="15">
      <c r="A98" s="114"/>
      <c r="B98" s="120" t="s">
        <v>265</v>
      </c>
      <c r="C98" s="121" t="s">
        <v>266</v>
      </c>
      <c r="D98" s="122">
        <v>0</v>
      </c>
      <c r="E98" s="133">
        <v>60000</v>
      </c>
      <c r="F98" s="123">
        <v>60000</v>
      </c>
      <c r="G98" s="123">
        <v>100</v>
      </c>
      <c r="H98" s="129">
        <v>0</v>
      </c>
      <c r="I98" s="136"/>
    </row>
    <row r="99" spans="1:9" ht="12.75" customHeight="1">
      <c r="A99" s="114"/>
      <c r="B99" s="118" t="s">
        <v>267</v>
      </c>
      <c r="C99" s="119" t="s">
        <v>268</v>
      </c>
      <c r="D99" s="122">
        <v>0</v>
      </c>
      <c r="E99" s="133">
        <v>310000</v>
      </c>
      <c r="F99" s="123">
        <v>0</v>
      </c>
      <c r="G99" s="123">
        <v>0</v>
      </c>
      <c r="H99" s="129">
        <v>310000</v>
      </c>
      <c r="I99" s="140">
        <v>310000</v>
      </c>
    </row>
    <row r="100" spans="1:9" ht="12.75">
      <c r="A100" s="169" t="s">
        <v>269</v>
      </c>
      <c r="B100" s="166"/>
      <c r="C100" s="167"/>
      <c r="D100" s="124">
        <v>0</v>
      </c>
      <c r="E100" s="134">
        <v>370000</v>
      </c>
      <c r="F100" s="125">
        <v>60000</v>
      </c>
      <c r="G100" s="125">
        <v>16.22</v>
      </c>
      <c r="H100" s="130">
        <v>310000</v>
      </c>
      <c r="I100" s="136"/>
    </row>
    <row r="101" spans="1:9" ht="12.75" customHeight="1">
      <c r="A101" s="168"/>
      <c r="B101" s="168"/>
      <c r="C101" s="168"/>
      <c r="D101" s="168"/>
      <c r="E101" s="168"/>
      <c r="F101" s="168"/>
      <c r="G101" s="168"/>
      <c r="H101" s="168"/>
      <c r="I101" s="136"/>
    </row>
    <row r="102" spans="1:9" ht="12.75">
      <c r="A102" s="117" t="s">
        <v>97</v>
      </c>
      <c r="B102" s="166" t="s">
        <v>98</v>
      </c>
      <c r="C102" s="166"/>
      <c r="D102" s="166"/>
      <c r="E102" s="166"/>
      <c r="F102" s="166"/>
      <c r="G102" s="166"/>
      <c r="H102" s="167"/>
      <c r="I102" s="136"/>
    </row>
    <row r="103" spans="1:9" ht="12.75" customHeight="1">
      <c r="A103" s="114"/>
      <c r="B103" s="118" t="s">
        <v>99</v>
      </c>
      <c r="C103" s="119" t="s">
        <v>100</v>
      </c>
      <c r="D103" s="122">
        <v>1000000</v>
      </c>
      <c r="E103" s="133">
        <v>2000</v>
      </c>
      <c r="F103" s="123">
        <v>0</v>
      </c>
      <c r="G103" s="123">
        <v>0</v>
      </c>
      <c r="H103" s="129">
        <v>2000</v>
      </c>
      <c r="I103" s="136"/>
    </row>
    <row r="104" spans="1:9" ht="12.75">
      <c r="A104" s="169" t="s">
        <v>101</v>
      </c>
      <c r="B104" s="166"/>
      <c r="C104" s="167"/>
      <c r="D104" s="124">
        <v>1000000</v>
      </c>
      <c r="E104" s="134">
        <v>2000</v>
      </c>
      <c r="F104" s="125">
        <v>0</v>
      </c>
      <c r="G104" s="125">
        <v>0</v>
      </c>
      <c r="H104" s="130">
        <v>2000</v>
      </c>
      <c r="I104" s="136"/>
    </row>
    <row r="105" spans="1:9" ht="12.75" customHeight="1">
      <c r="A105" s="168"/>
      <c r="B105" s="168"/>
      <c r="C105" s="168"/>
      <c r="D105" s="168"/>
      <c r="E105" s="168"/>
      <c r="F105" s="168"/>
      <c r="G105" s="168"/>
      <c r="H105" s="168"/>
      <c r="I105" s="136"/>
    </row>
    <row r="106" spans="1:9" ht="12.75">
      <c r="A106" s="117" t="s">
        <v>102</v>
      </c>
      <c r="B106" s="166" t="s">
        <v>103</v>
      </c>
      <c r="C106" s="166"/>
      <c r="D106" s="166"/>
      <c r="E106" s="166"/>
      <c r="F106" s="166"/>
      <c r="G106" s="166"/>
      <c r="H106" s="167"/>
      <c r="I106" s="136"/>
    </row>
    <row r="107" spans="1:9" ht="12.75" customHeight="1">
      <c r="A107" s="114"/>
      <c r="B107" s="120" t="s">
        <v>104</v>
      </c>
      <c r="C107" s="121" t="s">
        <v>105</v>
      </c>
      <c r="D107" s="122">
        <v>1000000</v>
      </c>
      <c r="E107" s="133">
        <v>4200000</v>
      </c>
      <c r="F107" s="123">
        <v>4172196</v>
      </c>
      <c r="G107" s="123">
        <v>99.34</v>
      </c>
      <c r="H107" s="129">
        <v>27804</v>
      </c>
      <c r="I107" s="136"/>
    </row>
    <row r="108" spans="1:9" ht="15.75" thickBot="1">
      <c r="A108" s="114"/>
      <c r="B108" s="120" t="s">
        <v>165</v>
      </c>
      <c r="C108" s="121" t="s">
        <v>166</v>
      </c>
      <c r="D108" s="122">
        <v>0</v>
      </c>
      <c r="E108" s="133">
        <v>501000</v>
      </c>
      <c r="F108" s="123">
        <v>500637.54</v>
      </c>
      <c r="G108" s="123">
        <v>99.93</v>
      </c>
      <c r="H108" s="129">
        <v>362.46</v>
      </c>
      <c r="I108" s="136"/>
    </row>
    <row r="109" spans="1:9" ht="13.5" customHeight="1" thickBot="1">
      <c r="A109" s="114"/>
      <c r="B109" s="118" t="s">
        <v>270</v>
      </c>
      <c r="C109" s="119" t="s">
        <v>271</v>
      </c>
      <c r="D109" s="122">
        <v>0</v>
      </c>
      <c r="E109" s="133">
        <v>281000</v>
      </c>
      <c r="F109" s="123">
        <v>259593.21</v>
      </c>
      <c r="G109" s="123">
        <v>92.38</v>
      </c>
      <c r="H109" s="129">
        <v>21406.79</v>
      </c>
      <c r="I109" s="139"/>
    </row>
    <row r="110" spans="1:9" ht="12.75">
      <c r="A110" s="169" t="s">
        <v>106</v>
      </c>
      <c r="B110" s="166"/>
      <c r="C110" s="167"/>
      <c r="D110" s="124">
        <v>1000000</v>
      </c>
      <c r="E110" s="134">
        <v>4982000</v>
      </c>
      <c r="F110" s="125">
        <v>4932426.75</v>
      </c>
      <c r="G110" s="125">
        <v>99</v>
      </c>
      <c r="H110" s="130">
        <v>49573.25</v>
      </c>
      <c r="I110" s="136"/>
    </row>
    <row r="111" spans="1:9" ht="15">
      <c r="A111" s="168"/>
      <c r="B111" s="168"/>
      <c r="C111" s="168"/>
      <c r="D111" s="168"/>
      <c r="E111" s="168"/>
      <c r="F111" s="168"/>
      <c r="G111" s="168"/>
      <c r="H111" s="168"/>
      <c r="I111" s="136"/>
    </row>
    <row r="112" spans="1:9" ht="12.75">
      <c r="A112" s="117" t="s">
        <v>75</v>
      </c>
      <c r="B112" s="166" t="s">
        <v>76</v>
      </c>
      <c r="C112" s="166"/>
      <c r="D112" s="166"/>
      <c r="E112" s="166"/>
      <c r="F112" s="166"/>
      <c r="G112" s="166"/>
      <c r="H112" s="167"/>
      <c r="I112" s="136"/>
    </row>
    <row r="113" spans="1:9" ht="15">
      <c r="A113" s="114"/>
      <c r="B113" s="118" t="s">
        <v>77</v>
      </c>
      <c r="C113" s="119" t="s">
        <v>78</v>
      </c>
      <c r="D113" s="122">
        <v>0</v>
      </c>
      <c r="E113" s="133">
        <v>409000</v>
      </c>
      <c r="F113" s="123">
        <v>35000</v>
      </c>
      <c r="G113" s="123">
        <v>8.56</v>
      </c>
      <c r="H113" s="129">
        <v>374000</v>
      </c>
      <c r="I113" s="140">
        <v>374000</v>
      </c>
    </row>
    <row r="114" spans="1:9" ht="12.75">
      <c r="A114" s="169" t="s">
        <v>79</v>
      </c>
      <c r="B114" s="166"/>
      <c r="C114" s="167"/>
      <c r="D114" s="124">
        <v>0</v>
      </c>
      <c r="E114" s="134">
        <v>409000</v>
      </c>
      <c r="F114" s="125">
        <v>35000</v>
      </c>
      <c r="G114" s="125">
        <v>8.56</v>
      </c>
      <c r="H114" s="130">
        <v>374000</v>
      </c>
      <c r="I114" s="136"/>
    </row>
    <row r="115" spans="1:9" ht="15">
      <c r="A115" s="168"/>
      <c r="B115" s="168"/>
      <c r="C115" s="168"/>
      <c r="D115" s="168"/>
      <c r="E115" s="168"/>
      <c r="F115" s="168"/>
      <c r="G115" s="168"/>
      <c r="H115" s="168"/>
      <c r="I115" s="136"/>
    </row>
    <row r="116" spans="1:9" ht="12.75">
      <c r="A116" s="117" t="s">
        <v>80</v>
      </c>
      <c r="B116" s="166" t="s">
        <v>81</v>
      </c>
      <c r="C116" s="166"/>
      <c r="D116" s="166"/>
      <c r="E116" s="166"/>
      <c r="F116" s="166"/>
      <c r="G116" s="166"/>
      <c r="H116" s="167"/>
      <c r="I116" s="136"/>
    </row>
    <row r="117" spans="1:9" ht="15">
      <c r="A117" s="114"/>
      <c r="B117" s="118" t="s">
        <v>82</v>
      </c>
      <c r="C117" s="119" t="s">
        <v>83</v>
      </c>
      <c r="D117" s="122">
        <v>0</v>
      </c>
      <c r="E117" s="133">
        <v>1283000</v>
      </c>
      <c r="F117" s="123">
        <v>0</v>
      </c>
      <c r="G117" s="123">
        <v>0</v>
      </c>
      <c r="H117" s="129">
        <v>1283000</v>
      </c>
      <c r="I117" s="140">
        <v>1283000</v>
      </c>
    </row>
    <row r="118" spans="1:9" ht="12.75">
      <c r="A118" s="169" t="s">
        <v>84</v>
      </c>
      <c r="B118" s="166"/>
      <c r="C118" s="167"/>
      <c r="D118" s="124">
        <v>0</v>
      </c>
      <c r="E118" s="134">
        <v>1283000</v>
      </c>
      <c r="F118" s="125">
        <v>0</v>
      </c>
      <c r="G118" s="125">
        <v>0</v>
      </c>
      <c r="H118" s="130">
        <v>1283000</v>
      </c>
      <c r="I118" s="136"/>
    </row>
    <row r="119" spans="1:9" ht="15">
      <c r="A119" s="168"/>
      <c r="B119" s="168"/>
      <c r="C119" s="168"/>
      <c r="D119" s="168"/>
      <c r="E119" s="168"/>
      <c r="F119" s="168"/>
      <c r="G119" s="168"/>
      <c r="H119" s="168"/>
      <c r="I119" s="136"/>
    </row>
    <row r="120" spans="1:9" ht="12.75">
      <c r="A120" s="117" t="s">
        <v>107</v>
      </c>
      <c r="B120" s="166" t="s">
        <v>108</v>
      </c>
      <c r="C120" s="166"/>
      <c r="D120" s="166"/>
      <c r="E120" s="166"/>
      <c r="F120" s="166"/>
      <c r="G120" s="166"/>
      <c r="H120" s="167"/>
      <c r="I120" s="136"/>
    </row>
    <row r="121" spans="1:9" ht="15">
      <c r="A121" s="114"/>
      <c r="B121" s="118" t="s">
        <v>109</v>
      </c>
      <c r="C121" s="119" t="s">
        <v>110</v>
      </c>
      <c r="D121" s="122">
        <v>0</v>
      </c>
      <c r="E121" s="133">
        <v>1500000</v>
      </c>
      <c r="F121" s="123">
        <v>1454803.77</v>
      </c>
      <c r="G121" s="123">
        <v>96.99</v>
      </c>
      <c r="H121" s="129">
        <v>45196.23</v>
      </c>
      <c r="I121" s="136"/>
    </row>
    <row r="122" spans="1:9" ht="12.75">
      <c r="A122" s="169" t="s">
        <v>111</v>
      </c>
      <c r="B122" s="166"/>
      <c r="C122" s="167"/>
      <c r="D122" s="124">
        <v>0</v>
      </c>
      <c r="E122" s="134">
        <v>1500000</v>
      </c>
      <c r="F122" s="125">
        <v>1454803.77</v>
      </c>
      <c r="G122" s="125">
        <v>96.99</v>
      </c>
      <c r="H122" s="130">
        <v>45196.23</v>
      </c>
      <c r="I122" s="136"/>
    </row>
    <row r="123" spans="1:9" ht="15">
      <c r="A123" s="168"/>
      <c r="B123" s="168"/>
      <c r="C123" s="168"/>
      <c r="D123" s="168"/>
      <c r="E123" s="168"/>
      <c r="F123" s="168"/>
      <c r="G123" s="168"/>
      <c r="H123" s="168"/>
      <c r="I123" s="136"/>
    </row>
    <row r="124" spans="1:9" ht="12.75">
      <c r="A124" s="117" t="s">
        <v>112</v>
      </c>
      <c r="B124" s="166" t="s">
        <v>113</v>
      </c>
      <c r="C124" s="166"/>
      <c r="D124" s="166"/>
      <c r="E124" s="166"/>
      <c r="F124" s="166"/>
      <c r="G124" s="166"/>
      <c r="H124" s="167"/>
      <c r="I124" s="136"/>
    </row>
    <row r="125" spans="1:9" ht="15">
      <c r="A125" s="114"/>
      <c r="B125" s="118" t="s">
        <v>114</v>
      </c>
      <c r="C125" s="119" t="s">
        <v>167</v>
      </c>
      <c r="D125" s="122">
        <v>0</v>
      </c>
      <c r="E125" s="133">
        <v>90000</v>
      </c>
      <c r="F125" s="123">
        <v>82576</v>
      </c>
      <c r="G125" s="123">
        <v>91.75</v>
      </c>
      <c r="H125" s="129">
        <v>7424</v>
      </c>
      <c r="I125" s="136"/>
    </row>
    <row r="126" spans="1:9" ht="12.75">
      <c r="A126" s="169" t="s">
        <v>115</v>
      </c>
      <c r="B126" s="166"/>
      <c r="C126" s="167"/>
      <c r="D126" s="124">
        <v>0</v>
      </c>
      <c r="E126" s="134">
        <v>90000</v>
      </c>
      <c r="F126" s="125">
        <v>82576</v>
      </c>
      <c r="G126" s="125">
        <v>91.75</v>
      </c>
      <c r="H126" s="130">
        <v>7424</v>
      </c>
      <c r="I126" s="136"/>
    </row>
    <row r="127" spans="1:9" ht="15">
      <c r="A127" s="168"/>
      <c r="B127" s="168"/>
      <c r="C127" s="168"/>
      <c r="D127" s="168"/>
      <c r="E127" s="168"/>
      <c r="F127" s="168"/>
      <c r="G127" s="168"/>
      <c r="H127" s="168"/>
      <c r="I127" s="136"/>
    </row>
    <row r="128" spans="1:9" ht="12.75">
      <c r="A128" s="117" t="s">
        <v>168</v>
      </c>
      <c r="B128" s="166" t="s">
        <v>169</v>
      </c>
      <c r="C128" s="166"/>
      <c r="D128" s="166"/>
      <c r="E128" s="166"/>
      <c r="F128" s="166"/>
      <c r="G128" s="166"/>
      <c r="H128" s="167"/>
      <c r="I128" s="136"/>
    </row>
    <row r="129" spans="1:9" ht="15">
      <c r="A129" s="114"/>
      <c r="B129" s="118" t="s">
        <v>272</v>
      </c>
      <c r="C129" s="119" t="s">
        <v>273</v>
      </c>
      <c r="D129" s="122">
        <v>0</v>
      </c>
      <c r="E129" s="133">
        <v>110000</v>
      </c>
      <c r="F129" s="123">
        <v>107448</v>
      </c>
      <c r="G129" s="123">
        <v>97.68</v>
      </c>
      <c r="H129" s="129">
        <v>2552</v>
      </c>
      <c r="I129" s="136"/>
    </row>
    <row r="130" spans="1:9" ht="12.75">
      <c r="A130" s="169" t="s">
        <v>170</v>
      </c>
      <c r="B130" s="166"/>
      <c r="C130" s="167"/>
      <c r="D130" s="124">
        <v>0</v>
      </c>
      <c r="E130" s="134">
        <v>110000</v>
      </c>
      <c r="F130" s="125">
        <v>107448</v>
      </c>
      <c r="G130" s="125">
        <v>97.68</v>
      </c>
      <c r="H130" s="130">
        <v>2552</v>
      </c>
      <c r="I130" s="136"/>
    </row>
    <row r="131" spans="1:9" ht="15">
      <c r="A131" s="168"/>
      <c r="B131" s="168"/>
      <c r="C131" s="168"/>
      <c r="D131" s="168"/>
      <c r="E131" s="168"/>
      <c r="F131" s="168"/>
      <c r="G131" s="168"/>
      <c r="H131" s="168"/>
      <c r="I131" s="136"/>
    </row>
    <row r="132" spans="1:9" ht="12.75">
      <c r="A132" s="117" t="s">
        <v>116</v>
      </c>
      <c r="B132" s="166" t="s">
        <v>117</v>
      </c>
      <c r="C132" s="166"/>
      <c r="D132" s="166"/>
      <c r="E132" s="166"/>
      <c r="F132" s="166"/>
      <c r="G132" s="166"/>
      <c r="H132" s="167"/>
      <c r="I132" s="136"/>
    </row>
    <row r="133" spans="1:9" ht="15">
      <c r="A133" s="114"/>
      <c r="B133" s="118" t="s">
        <v>118</v>
      </c>
      <c r="C133" s="119" t="s">
        <v>119</v>
      </c>
      <c r="D133" s="122">
        <v>0</v>
      </c>
      <c r="E133" s="133">
        <v>700000</v>
      </c>
      <c r="F133" s="123">
        <v>644930</v>
      </c>
      <c r="G133" s="123">
        <v>92.13</v>
      </c>
      <c r="H133" s="129">
        <v>55070</v>
      </c>
      <c r="I133" s="136"/>
    </row>
    <row r="134" spans="1:9" ht="12.75">
      <c r="A134" s="169" t="s">
        <v>120</v>
      </c>
      <c r="B134" s="166"/>
      <c r="C134" s="167"/>
      <c r="D134" s="124">
        <v>0</v>
      </c>
      <c r="E134" s="134">
        <v>700000</v>
      </c>
      <c r="F134" s="125">
        <v>644930</v>
      </c>
      <c r="G134" s="125">
        <v>92.13</v>
      </c>
      <c r="H134" s="130">
        <v>55070</v>
      </c>
      <c r="I134" s="136"/>
    </row>
    <row r="135" spans="1:9" ht="15">
      <c r="A135" s="168"/>
      <c r="B135" s="168"/>
      <c r="C135" s="168"/>
      <c r="D135" s="168"/>
      <c r="E135" s="168"/>
      <c r="F135" s="168"/>
      <c r="G135" s="168"/>
      <c r="H135" s="168"/>
      <c r="I135" s="136"/>
    </row>
    <row r="136" spans="1:8" ht="12.75">
      <c r="A136" s="175" t="s">
        <v>47</v>
      </c>
      <c r="B136" s="176"/>
      <c r="C136" s="177"/>
      <c r="D136" s="126">
        <v>17200000</v>
      </c>
      <c r="E136" s="134">
        <v>75639000</v>
      </c>
      <c r="F136" s="127">
        <v>57083395.22</v>
      </c>
      <c r="G136" s="127">
        <v>75.47</v>
      </c>
      <c r="H136" s="130">
        <v>18555604.78</v>
      </c>
    </row>
    <row r="137" spans="1:9" ht="15">
      <c r="A137" s="168"/>
      <c r="B137" s="168"/>
      <c r="C137" s="168"/>
      <c r="D137" s="168"/>
      <c r="E137" s="168"/>
      <c r="F137" s="168"/>
      <c r="G137" s="168"/>
      <c r="H137" s="168"/>
      <c r="I137" s="142"/>
    </row>
    <row r="138" spans="1:9" ht="12.75">
      <c r="A138" s="175" t="s">
        <v>274</v>
      </c>
      <c r="B138" s="176"/>
      <c r="C138" s="177"/>
      <c r="D138" s="126">
        <v>17200000</v>
      </c>
      <c r="E138" s="134">
        <v>75639000</v>
      </c>
      <c r="F138" s="127">
        <v>57083395.22</v>
      </c>
      <c r="G138" s="127">
        <v>75.47</v>
      </c>
      <c r="H138" s="130">
        <v>18555604.78</v>
      </c>
      <c r="I138" s="152">
        <f>SUM(I7:I137)</f>
        <v>16062000</v>
      </c>
    </row>
  </sheetData>
  <sheetProtection/>
  <mergeCells count="84">
    <mergeCell ref="A126:C126"/>
    <mergeCell ref="A138:C138"/>
    <mergeCell ref="A136:C136"/>
    <mergeCell ref="A137:H137"/>
    <mergeCell ref="A135:H135"/>
    <mergeCell ref="B132:C132"/>
    <mergeCell ref="D132:H132"/>
    <mergeCell ref="A134:C134"/>
    <mergeCell ref="B116:C116"/>
    <mergeCell ref="D116:H116"/>
    <mergeCell ref="A118:C118"/>
    <mergeCell ref="A131:H131"/>
    <mergeCell ref="B128:C128"/>
    <mergeCell ref="D128:H128"/>
    <mergeCell ref="A130:C130"/>
    <mergeCell ref="A127:H127"/>
    <mergeCell ref="B124:C124"/>
    <mergeCell ref="D124:H124"/>
    <mergeCell ref="A115:H115"/>
    <mergeCell ref="B112:C112"/>
    <mergeCell ref="D112:H112"/>
    <mergeCell ref="A114:C114"/>
    <mergeCell ref="A111:H111"/>
    <mergeCell ref="A123:H123"/>
    <mergeCell ref="B120:C120"/>
    <mergeCell ref="D120:H120"/>
    <mergeCell ref="A122:C122"/>
    <mergeCell ref="A119:H119"/>
    <mergeCell ref="B25:C25"/>
    <mergeCell ref="D25:H25"/>
    <mergeCell ref="A45:C45"/>
    <mergeCell ref="B67:C67"/>
    <mergeCell ref="D67:H67"/>
    <mergeCell ref="A66:H66"/>
    <mergeCell ref="B63:C63"/>
    <mergeCell ref="D63:H63"/>
    <mergeCell ref="A65:C65"/>
    <mergeCell ref="A101:H101"/>
    <mergeCell ref="B106:C106"/>
    <mergeCell ref="D106:H106"/>
    <mergeCell ref="A110:C110"/>
    <mergeCell ref="A105:H105"/>
    <mergeCell ref="B102:C102"/>
    <mergeCell ref="D102:H102"/>
    <mergeCell ref="A104:C104"/>
    <mergeCell ref="A95:C95"/>
    <mergeCell ref="B97:C97"/>
    <mergeCell ref="D97:H97"/>
    <mergeCell ref="A100:C100"/>
    <mergeCell ref="A96:H96"/>
    <mergeCell ref="B87:C87"/>
    <mergeCell ref="D87:H87"/>
    <mergeCell ref="A86:H86"/>
    <mergeCell ref="A85:C85"/>
    <mergeCell ref="A76:H76"/>
    <mergeCell ref="A75:C75"/>
    <mergeCell ref="B77:C77"/>
    <mergeCell ref="D77:H77"/>
    <mergeCell ref="B73:C73"/>
    <mergeCell ref="D73:H73"/>
    <mergeCell ref="A72:H72"/>
    <mergeCell ref="A62:H62"/>
    <mergeCell ref="A61:C61"/>
    <mergeCell ref="B53:C53"/>
    <mergeCell ref="D53:H53"/>
    <mergeCell ref="A71:C71"/>
    <mergeCell ref="A1:H1"/>
    <mergeCell ref="A3:H3"/>
    <mergeCell ref="B6:C6"/>
    <mergeCell ref="D6:H6"/>
    <mergeCell ref="A8:C8"/>
    <mergeCell ref="A4:C4"/>
    <mergeCell ref="B5:C5"/>
    <mergeCell ref="D5:H5"/>
    <mergeCell ref="B10:C10"/>
    <mergeCell ref="D10:H10"/>
    <mergeCell ref="A9:H9"/>
    <mergeCell ref="A52:H52"/>
    <mergeCell ref="A24:H24"/>
    <mergeCell ref="A23:C23"/>
    <mergeCell ref="B47:C47"/>
    <mergeCell ref="D47:H47"/>
    <mergeCell ref="A51:C51"/>
    <mergeCell ref="A46:H46"/>
  </mergeCells>
  <printOptions/>
  <pageMargins left="0.7" right="0.7" top="0.787401575" bottom="0.787401575" header="0.3" footer="0.3"/>
  <pageSetup fitToHeight="4" fitToWidth="1" horizontalDpi="600" verticalDpi="600" orientation="landscape" paperSize="9" scale="97" r:id="rId1"/>
  <headerFooter>
    <oddHeader>&amp;C&amp;A&amp;Rstránka &amp;P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Friedlová</dc:creator>
  <cp:keywords/>
  <dc:description/>
  <cp:lastModifiedBy>Petra Friedlová</cp:lastModifiedBy>
  <cp:lastPrinted>2023-02-06T15:44:59Z</cp:lastPrinted>
  <dcterms:modified xsi:type="dcterms:W3CDTF">2023-02-09T11:29:46Z</dcterms:modified>
  <cp:category/>
  <cp:version/>
  <cp:contentType/>
  <cp:contentStatus/>
</cp:coreProperties>
</file>