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22\Závěrečný účet\"/>
    </mc:Choice>
  </mc:AlternateContent>
  <xr:revisionPtr revIDLastSave="0" documentId="13_ncr:1_{84D9ACA4-A597-4C24-8C6B-4F8D17A9B10A}" xr6:coauthVersionLast="47" xr6:coauthVersionMax="47" xr10:uidLastSave="{00000000-0000-0000-0000-000000000000}"/>
  <bookViews>
    <workbookView xWindow="1020" yWindow="0" windowWidth="27780" windowHeight="15600" xr2:uid="{5DD21992-C2EE-4089-B9E7-01727C19B3B5}"/>
  </bookViews>
  <sheets>
    <sheet name="přehled daňových příjmů" sheetId="1" r:id="rId1"/>
    <sheet name="vývoj daňových příjmů" sheetId="2" r:id="rId2"/>
    <sheet name="dotace" sheetId="3" r:id="rId3"/>
    <sheet name="dotace MPR" sheetId="4" r:id="rId4"/>
    <sheet name="Převody výdajů do roku 2023" sheetId="11" r:id="rId5"/>
    <sheet name="VFP" sheetId="5" r:id="rId6"/>
    <sheet name="zůstatky účtů" sheetId="7" r:id="rId7"/>
    <sheet name="pohyb na účtech" sheetId="8" r:id="rId8"/>
    <sheet name="rekapitulace" sheetId="10" r:id="rId9"/>
    <sheet name="přehled - úvěry" sheetId="9" r:id="rId10"/>
  </sheets>
  <definedNames>
    <definedName name="_xlnm.Print_Area" localSheetId="9">'přehled - úvěry'!$A$1:$G$37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9" l="1"/>
  <c r="G14" i="8"/>
  <c r="E14" i="8"/>
  <c r="C14" i="8"/>
  <c r="I14" i="8"/>
  <c r="G18" i="8"/>
  <c r="E18" i="8"/>
  <c r="C18" i="8"/>
  <c r="H17" i="8"/>
  <c r="F17" i="8"/>
  <c r="D17" i="8"/>
  <c r="B17" i="8"/>
  <c r="G16" i="8"/>
  <c r="E16" i="8"/>
  <c r="C16" i="8"/>
  <c r="G15" i="8"/>
  <c r="E15" i="8"/>
  <c r="C15" i="8"/>
  <c r="G13" i="8"/>
  <c r="E13" i="8"/>
  <c r="C13" i="8"/>
  <c r="G12" i="8"/>
  <c r="E12" i="8"/>
  <c r="C12" i="8"/>
  <c r="G11" i="8"/>
  <c r="E11" i="8"/>
  <c r="C11" i="8"/>
  <c r="G10" i="8"/>
  <c r="E10" i="8"/>
  <c r="C10" i="8"/>
  <c r="G9" i="8"/>
  <c r="E9" i="8"/>
  <c r="C9" i="8"/>
  <c r="G8" i="8"/>
  <c r="E8" i="8"/>
  <c r="C8" i="8"/>
  <c r="G7" i="8"/>
  <c r="E7" i="8"/>
  <c r="C7" i="8"/>
  <c r="C23" i="2"/>
  <c r="D23" i="2"/>
  <c r="E23" i="2"/>
  <c r="F23" i="2"/>
  <c r="G23" i="2"/>
  <c r="H23" i="2"/>
  <c r="I23" i="2"/>
  <c r="C14" i="7"/>
  <c r="B93" i="5"/>
  <c r="B82" i="5"/>
  <c r="B65" i="5"/>
  <c r="B49" i="5"/>
  <c r="B36" i="5"/>
  <c r="G17" i="8" l="1"/>
  <c r="C17" i="8"/>
  <c r="E17" i="8"/>
  <c r="G17" i="11"/>
  <c r="G96" i="11"/>
  <c r="G116" i="11"/>
  <c r="G118" i="11" l="1"/>
  <c r="I12" i="4"/>
  <c r="H12" i="4"/>
  <c r="D33" i="3"/>
  <c r="D32" i="3"/>
  <c r="D34" i="3" s="1"/>
  <c r="B27" i="3" l="1"/>
  <c r="C27" i="3"/>
  <c r="I18" i="8" l="1"/>
  <c r="J17" i="8"/>
  <c r="I16" i="8"/>
  <c r="I15" i="8"/>
  <c r="I13" i="8"/>
  <c r="I12" i="8"/>
  <c r="I11" i="8"/>
  <c r="I10" i="8"/>
  <c r="I9" i="8"/>
  <c r="I8" i="8"/>
  <c r="I7" i="8"/>
  <c r="I17" i="8" l="1"/>
  <c r="I23" i="1" l="1"/>
  <c r="I22" i="1"/>
  <c r="H20" i="1"/>
  <c r="H24" i="1" s="1"/>
  <c r="G20" i="1"/>
  <c r="G24" i="1" s="1"/>
  <c r="F20" i="1"/>
  <c r="F24" i="1" s="1"/>
  <c r="E20" i="1"/>
  <c r="E24" i="1" s="1"/>
  <c r="D20" i="1"/>
  <c r="D24" i="1" s="1"/>
  <c r="C20" i="1"/>
  <c r="C24" i="1" s="1"/>
  <c r="B20" i="1"/>
  <c r="B24" i="1" s="1"/>
  <c r="I19" i="1"/>
  <c r="I18" i="1"/>
  <c r="I17" i="1"/>
  <c r="I16" i="1"/>
  <c r="I15" i="1"/>
  <c r="I14" i="1"/>
  <c r="I13" i="1"/>
  <c r="I12" i="1"/>
  <c r="I11" i="1"/>
  <c r="I10" i="1"/>
  <c r="I9" i="1"/>
  <c r="I8" i="1"/>
  <c r="I20" i="1" l="1"/>
  <c r="I24" i="1" s="1"/>
  <c r="B10" i="10"/>
  <c r="B13" i="10" s="1"/>
  <c r="B17" i="10" s="1"/>
  <c r="C16" i="7" l="1"/>
  <c r="C17" i="7" s="1"/>
  <c r="C34" i="3" l="1"/>
  <c r="B34" i="3"/>
  <c r="I14" i="2" l="1"/>
  <c r="H14" i="2"/>
  <c r="G14" i="2"/>
  <c r="F14" i="2"/>
  <c r="E14" i="2"/>
  <c r="D14" i="2"/>
  <c r="C14" i="2"/>
</calcChain>
</file>

<file path=xl/sharedStrings.xml><?xml version="1.0" encoding="utf-8"?>
<sst xmlns="http://schemas.openxmlformats.org/spreadsheetml/2006/main" count="612" uniqueCount="441">
  <si>
    <t>údaje v Kč</t>
  </si>
  <si>
    <t>jednotlivé měsíce roku/daně</t>
  </si>
  <si>
    <t>Daň z příjmu FO placená plátci</t>
  </si>
  <si>
    <t>Daň z příjmu FO placená poplatníky</t>
  </si>
  <si>
    <t>Daň z příjmu FO vybíraná srážkou</t>
  </si>
  <si>
    <t>Daň z příjmu PO</t>
  </si>
  <si>
    <t>Daň z příjmu PO za obce</t>
  </si>
  <si>
    <t>DPH</t>
  </si>
  <si>
    <t>Daň z nemovitosti</t>
  </si>
  <si>
    <t>Celkem za daný měsíc</t>
  </si>
  <si>
    <t>položka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</si>
  <si>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</si>
  <si>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</si>
  <si>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</si>
  <si>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</si>
  <si>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</si>
  <si>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</si>
  <si>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</si>
  <si>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</si>
  <si>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</si>
  <si>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</si>
  <si>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 xml:space="preserve">listopad </t>
  </si>
  <si>
    <t>prosinec</t>
  </si>
  <si>
    <t>Příloha č. 1</t>
  </si>
  <si>
    <t>Příloha č. 2</t>
  </si>
  <si>
    <t>(mimo daň z příjmu PO za obce)</t>
  </si>
  <si>
    <t>pol.</t>
  </si>
  <si>
    <t>název</t>
  </si>
  <si>
    <t>skutečné plnění v roce  2009</t>
  </si>
  <si>
    <t>skutečné plnění v roce  2010</t>
  </si>
  <si>
    <t>skutečné plnění v roce  2011</t>
  </si>
  <si>
    <t>skutečné plnění v roce  2012</t>
  </si>
  <si>
    <t>skutečné plnění v roce  2013</t>
  </si>
  <si>
    <t>skutečné plnění v roce  2014</t>
  </si>
  <si>
    <t>skutečné plnění v roce  2015</t>
  </si>
  <si>
    <t>skutečné plnění v roce  2016</t>
  </si>
  <si>
    <t>skutečné plnění v roce  2017</t>
  </si>
  <si>
    <t>skutečné plnění v roce  2018</t>
  </si>
  <si>
    <t>skutečné plnění v roce  2019</t>
  </si>
  <si>
    <t>celkem</t>
  </si>
  <si>
    <t>Souhrnný vztah státního rozpočtu k rozpočtu města</t>
  </si>
  <si>
    <t>Neinvestiční přijaté transfery od obcí</t>
  </si>
  <si>
    <t>Dotace na regeneraci MPR</t>
  </si>
  <si>
    <t>Dotace na výkon sociální práce v souladu se zákonem o sociálních službách</t>
  </si>
  <si>
    <t xml:space="preserve">Celkem </t>
  </si>
  <si>
    <t>Příloha č. 3</t>
  </si>
  <si>
    <t>Název dotačního titulu</t>
  </si>
  <si>
    <t>Název dotace</t>
  </si>
  <si>
    <t xml:space="preserve">přijato do rozpočtu </t>
  </si>
  <si>
    <t xml:space="preserve">čerpáno </t>
  </si>
  <si>
    <t>vráceno do SR</t>
  </si>
  <si>
    <t>Celkem vratka</t>
  </si>
  <si>
    <t xml:space="preserve">schválená výše dotace </t>
  </si>
  <si>
    <t xml:space="preserve">přijatá výše dotace do R města </t>
  </si>
  <si>
    <t>Poř. č.</t>
  </si>
  <si>
    <t>Dotace celkem</t>
  </si>
  <si>
    <t>Obec: Příbor</t>
  </si>
  <si>
    <t>Kraj: Moravskoslezský</t>
  </si>
  <si>
    <t>Akce obnovy
(popis prací)</t>
  </si>
  <si>
    <t>Příloha č. 4</t>
  </si>
  <si>
    <t>Podíl vlastníka</t>
  </si>
  <si>
    <t xml:space="preserve">Vlastník -obec, kraj, PO, FO, církev </t>
  </si>
  <si>
    <t>Tělovýchovná jednota, Příbor</t>
  </si>
  <si>
    <t>FK PRIMUS</t>
  </si>
  <si>
    <t>Tenisový klub Příbor, z.s.</t>
  </si>
  <si>
    <t>Basketbalový klub, Příbor</t>
  </si>
  <si>
    <t>BAV klub Příbor, středisko volného času, s.r.o.</t>
  </si>
  <si>
    <t>Svaz tělesně postižených v ČR</t>
  </si>
  <si>
    <t>Český svaz včelařů</t>
  </si>
  <si>
    <t>TJ Sokol, Příbor</t>
  </si>
  <si>
    <t xml:space="preserve">SDH Prchalov   </t>
  </si>
  <si>
    <t>SDH Hájov</t>
  </si>
  <si>
    <t>Společnost přátel DOM Příbor</t>
  </si>
  <si>
    <t>Junák- český skaut, středisko Příbor, z.s.</t>
  </si>
  <si>
    <t>Myslivecký spolek Příbor - Hájov</t>
  </si>
  <si>
    <t>Klub českých turistů Příbor</t>
  </si>
  <si>
    <t>Kynologický klub v Příboře</t>
  </si>
  <si>
    <t>Občanské sdružení Klokočov z.s.</t>
  </si>
  <si>
    <t>Academia Via Familia o.s.</t>
  </si>
  <si>
    <t>Jan Tyllich</t>
  </si>
  <si>
    <t>Klub seniorů, Příbor, z.s.</t>
  </si>
  <si>
    <t>Český rybářský svaz, z.s., místní organizace Příbor</t>
  </si>
  <si>
    <t>Svaz letců Příbor</t>
  </si>
  <si>
    <t>Příborský ochotnický spolek Štěk</t>
  </si>
  <si>
    <t xml:space="preserve">Diakonie ČCE - středisko Ostrava -Pečovatelská služba Příbor </t>
  </si>
  <si>
    <t>Domov Příbor, p.o.</t>
  </si>
  <si>
    <t xml:space="preserve">Středisko sociálních služeb města Kopřivnice, p.o. </t>
  </si>
  <si>
    <t>TJ Sokol Příbor</t>
  </si>
  <si>
    <t>BAV klub Příbor spol. s r.o.</t>
  </si>
  <si>
    <t xml:space="preserve">Jan Tyllich </t>
  </si>
  <si>
    <t>KČT Příbor</t>
  </si>
  <si>
    <t>2212</t>
  </si>
  <si>
    <t>Parkoviště u ZŠ Npor. Loma</t>
  </si>
  <si>
    <t>3113</t>
  </si>
  <si>
    <t>3612</t>
  </si>
  <si>
    <t>3613</t>
  </si>
  <si>
    <t>3631</t>
  </si>
  <si>
    <t>3713</t>
  </si>
  <si>
    <t>3722</t>
  </si>
  <si>
    <t>Příloha č. 7</t>
  </si>
  <si>
    <t>číslo účtu</t>
  </si>
  <si>
    <t>název účtu</t>
  </si>
  <si>
    <t>základní účet v KB</t>
  </si>
  <si>
    <t>základní účet v ČNB *</t>
  </si>
  <si>
    <t>základní účet v KB - odpady</t>
  </si>
  <si>
    <t>portfoliový účet v KB</t>
  </si>
  <si>
    <t>základní účet v KB - OBNF</t>
  </si>
  <si>
    <t xml:space="preserve">celkem účty </t>
  </si>
  <si>
    <t>sociální fond</t>
  </si>
  <si>
    <t>celkem fondy</t>
  </si>
  <si>
    <t>celkem účty a fondy</t>
  </si>
  <si>
    <t>depozitní účet - účet cizích prostředků</t>
  </si>
  <si>
    <t>*       účet povinně zřízený v ČNB pro příjem dotací ze státního rozpočtu</t>
  </si>
  <si>
    <t>základní účet v UniCreditBank</t>
  </si>
  <si>
    <t>Příloha č. 8</t>
  </si>
  <si>
    <t>změna stavu</t>
  </si>
  <si>
    <t>zůstatek k 31.12.2018</t>
  </si>
  <si>
    <t>základní účet v ČNB</t>
  </si>
  <si>
    <t>základní účet v KB - TKO</t>
  </si>
  <si>
    <t>základní účet v ČSOB</t>
  </si>
  <si>
    <t>základní účet v ČS</t>
  </si>
  <si>
    <t>zůstatek k 31.12.2019</t>
  </si>
  <si>
    <t xml:space="preserve">poskytovatel Komeční banka a.s. </t>
  </si>
  <si>
    <t>počátek splácení 31.1.2011</t>
  </si>
  <si>
    <t>konec splácení 31.12.2024</t>
  </si>
  <si>
    <t>úroková sazba 1M PRIBOR + marže 1,20% p.a.</t>
  </si>
  <si>
    <t>počátek splácení 20.1.2019</t>
  </si>
  <si>
    <t>konec splácení 20.12.2032</t>
  </si>
  <si>
    <t>úroková sazba 1M PRIBOR + marže 0,11% p.a.</t>
  </si>
  <si>
    <t>počátek splácení 20.1.2020</t>
  </si>
  <si>
    <t>konec splácení 20.12.2024</t>
  </si>
  <si>
    <t>1.</t>
  </si>
  <si>
    <t>2.</t>
  </si>
  <si>
    <t>3.</t>
  </si>
  <si>
    <t>4.</t>
  </si>
  <si>
    <t>5.</t>
  </si>
  <si>
    <t>Příloha č. 9</t>
  </si>
  <si>
    <t>datum</t>
  </si>
  <si>
    <t>částka v Kč</t>
  </si>
  <si>
    <t>popis</t>
  </si>
  <si>
    <t>Celkový zůstatek</t>
  </si>
  <si>
    <t xml:space="preserve">plus příjmy </t>
  </si>
  <si>
    <t xml:space="preserve">mínus výdaje </t>
  </si>
  <si>
    <t>mezivýsledek</t>
  </si>
  <si>
    <t>mínus splátky úvěru</t>
  </si>
  <si>
    <t>Příloha č. 10</t>
  </si>
  <si>
    <t>měsíční splátka 59 530,- Kč</t>
  </si>
  <si>
    <t>poskytovatel Česká spořitelna</t>
  </si>
  <si>
    <t>měsíční splátka 148 810,- Kč</t>
  </si>
  <si>
    <t>měsíční splátka 83 334,- Kč</t>
  </si>
  <si>
    <t>účelový fond - sociální fond</t>
  </si>
  <si>
    <t>operace z peněžních účtů</t>
  </si>
  <si>
    <t>Plnění v %</t>
  </si>
  <si>
    <t>skutečné plnění v roce  2020</t>
  </si>
  <si>
    <t>Dotace na zabezpečení akceschopnosti JSDH</t>
  </si>
  <si>
    <t>2219</t>
  </si>
  <si>
    <t>3635</t>
  </si>
  <si>
    <t>3745</t>
  </si>
  <si>
    <t>Spolek hudebníků, z.s.</t>
  </si>
  <si>
    <t>Centrum pro zdravotně postižené MSK o.p.s.</t>
  </si>
  <si>
    <t xml:space="preserve">Slezská diakonie, Český Těšín </t>
  </si>
  <si>
    <t>Společnost pro ranou péči, Ostrava</t>
  </si>
  <si>
    <t>Celkem</t>
  </si>
  <si>
    <t>Ing. Zdeněk Kubel</t>
  </si>
  <si>
    <t>SH ČMS - Sbor dobrovolných hasičů Prchalov</t>
  </si>
  <si>
    <t>Unie Roska Frýdek - Místek</t>
  </si>
  <si>
    <t>zůstatek k 31.12.2020</t>
  </si>
  <si>
    <t>část VI. Stavy a obraty na bankovních účtech</t>
  </si>
  <si>
    <t>Daň z nemovitostí</t>
  </si>
  <si>
    <t>skutečné plnění v roce  2021</t>
  </si>
  <si>
    <t>Fara č. p. 364</t>
  </si>
  <si>
    <t>Kostel sv. Kříže</t>
  </si>
  <si>
    <t>Okres: Nový Jičín</t>
  </si>
  <si>
    <t>Příspěvek MK ČR</t>
  </si>
  <si>
    <t>základní účet v ČS, a.s.**</t>
  </si>
  <si>
    <t>**  účet povinně zřízený v ČS a.s.v souvislosti s přijatým úvěrem na rekonstrukci čp. 245 a 247 na ul. Jič. v Příboře</t>
  </si>
  <si>
    <t>3429</t>
  </si>
  <si>
    <t>Discgolf</t>
  </si>
  <si>
    <t>zůstatek k 31.12.2021</t>
  </si>
  <si>
    <t>základní běžné účty v KB, ČNB, ČS, UniCreditBank</t>
  </si>
  <si>
    <t>přijetí úvěru</t>
  </si>
  <si>
    <t>1. Úvěr ve výši 10 000 000,- Kč  z roku 2010:</t>
  </si>
  <si>
    <t>2. Úvěr ve výši  25 000 000,- Kč z roku 2017:</t>
  </si>
  <si>
    <t>3. Úvěr ve výši 5 000 000,- Kč z roku 2018:</t>
  </si>
  <si>
    <t>zůstatek úvěru k 31.12.2021 v Kč</t>
  </si>
  <si>
    <t>Armáda spásy v ČR</t>
  </si>
  <si>
    <t>Máš čas, z.s.</t>
  </si>
  <si>
    <t>SH ČMS - Sbor dobrovolných hasičů Hájov</t>
  </si>
  <si>
    <t>Zdravotní klaun, ops</t>
  </si>
  <si>
    <t>Dary z jednotlivých paragrafů v Kč</t>
  </si>
  <si>
    <t>Dotace na zabezpečení akceschopnosti JSDH z MSK</t>
  </si>
  <si>
    <t>Dotace na obnovu, zajištění a výchovu lesních porostů</t>
  </si>
  <si>
    <t>Neinvestiční dotace  pro ZŠ Npor. Loma</t>
  </si>
  <si>
    <t>Neinvestiční dotace pro MŠ Pionýrů</t>
  </si>
  <si>
    <t>Neinvestiční dotace pro ZŠ Jičínská</t>
  </si>
  <si>
    <t xml:space="preserve">Neinvestiční dotace pro ZŠ Npor. Loma - modernizace vybavení </t>
  </si>
  <si>
    <t>Dotace na volby do obecního zastupitelstva</t>
  </si>
  <si>
    <t>Dotace na volbu prezidenta ČR</t>
  </si>
  <si>
    <t>Dotace na revitalizaci parčíku u lávky</t>
  </si>
  <si>
    <t xml:space="preserve">Investiční dotace na vybudování hřiště na ul. Vrchlického  </t>
  </si>
  <si>
    <t>Investiční dotace na stavební úpravy budovy Technických služeb</t>
  </si>
  <si>
    <t>Přijaté dotace v roce 2022</t>
  </si>
  <si>
    <t>Finanční vypořádání se státním rozpočtem za rok 2022</t>
  </si>
  <si>
    <t>položka rozpočtové skladby(RS)</t>
  </si>
  <si>
    <t>Daňové příjmy v roce 2022</t>
  </si>
  <si>
    <t>Celkem v roce 2022</t>
  </si>
  <si>
    <t>Schválený rozpočet 2022</t>
  </si>
  <si>
    <t>Upravený rozpočet 2022</t>
  </si>
  <si>
    <t>Daňové příjmy - vývoj v létech 2009 - 2022</t>
  </si>
  <si>
    <t>skutečné plnění v roce  2022</t>
  </si>
  <si>
    <t>Účelové dotace na výdaje spojené s volbou prezidenta ČR</t>
  </si>
  <si>
    <t>Účelové dotace na výdaje spojené se společnými volbami do Parlamentu ČR a zastupitelstev v obcích</t>
  </si>
  <si>
    <t xml:space="preserve">Finanční vyúčtování dotace poskytnuté v Programu regenerace městských památových rezervací a městských památkových zón v roce 2022                                                                                                         </t>
  </si>
  <si>
    <t>Dům č. p. 16</t>
  </si>
  <si>
    <t>Obnova střešního pláště- výměna střešní krytiny včetně klempířských prvků a další související práce</t>
  </si>
  <si>
    <t>FO</t>
  </si>
  <si>
    <t>Dům č. p. 117</t>
  </si>
  <si>
    <t>Obnova domu - nátěr šindelové střechy, nátěr oken, dveří a venkovnípavlače a sanace zdiva na severní a západní straně a další související práce</t>
  </si>
  <si>
    <t>město Příbor (plátce DPH)</t>
  </si>
  <si>
    <t>-</t>
  </si>
  <si>
    <t>Obnova vnějšího pláště - oprava severní fasády včetně klempířských a truhlářských prvků (výměna vstupních dveří) a další související práce</t>
  </si>
  <si>
    <t>Římskokatolická farnost Příbor (neplátce)</t>
  </si>
  <si>
    <t>Dům č. p. 685</t>
  </si>
  <si>
    <t>Obnova střešního pláště - oprava krovu včetně podlahy a komínových těles a další související práce</t>
  </si>
  <si>
    <t>restaurování 1 ks nefigurální vitráže</t>
  </si>
  <si>
    <t xml:space="preserve">Zpracoval (jméno, příjmení, tel.): </t>
  </si>
  <si>
    <t>Kamila Nenutilová, vedoucí FO. tel. 556455430, 731130864</t>
  </si>
  <si>
    <t>Mgr. Marika Demlová, referent OIRSM, tel. 556455452, 731130863</t>
  </si>
  <si>
    <t>Ing. Dana Forišková, Ph.D.</t>
  </si>
  <si>
    <t>Kulturní památka</t>
  </si>
  <si>
    <t xml:space="preserve">Skutečné celkové náklady v roce 2022 </t>
  </si>
  <si>
    <t xml:space="preserve">Podíl města </t>
  </si>
  <si>
    <t xml:space="preserve">Vyčerpáno    k  31. 12. 2022 </t>
  </si>
  <si>
    <t xml:space="preserve">Nedo-čerpáno </t>
  </si>
  <si>
    <t>Vráceno během roku 2022</t>
  </si>
  <si>
    <t>K vrácení při finančním vypořádání v roce 2023</t>
  </si>
  <si>
    <t>Jméno, příjmení, datum a podpis statutárního zástupce města:</t>
  </si>
  <si>
    <t>Pro rok 2023 převody finančních prostředků zahrnují investiční výdaje, ale také výdaje běžné, nebo-li provozní, které jsou účelově vázány. Ty byly v roce 2022 naplánovány, ale z určitých objektivních důvodů nebyly vynaloženy.</t>
  </si>
  <si>
    <t>zeleně označeno -převod běžných výdajů z roku 2022 do roku 2023.</t>
  </si>
  <si>
    <t>Předkládá :</t>
  </si>
  <si>
    <t>Odbor bytového a nebytového fondu</t>
  </si>
  <si>
    <t>Výdaje</t>
  </si>
  <si>
    <t>Ukazatel</t>
  </si>
  <si>
    <t>ODPA</t>
  </si>
  <si>
    <t>POL</t>
  </si>
  <si>
    <t>ORJ</t>
  </si>
  <si>
    <t>ORG</t>
  </si>
  <si>
    <t>Popis řádku rozpočtu</t>
  </si>
  <si>
    <t>Převod z roku 2022</t>
  </si>
  <si>
    <t>3612 Bytové hospodářství</t>
  </si>
  <si>
    <t>3612V04 Bytový fond - investice a techn. zhodnocení budov</t>
  </si>
  <si>
    <t>Schodišťová sedačka v DPS</t>
  </si>
  <si>
    <t>3613 Nebytové hospodářství</t>
  </si>
  <si>
    <t>Celkem Výdaje</t>
  </si>
  <si>
    <t>Odbor investic, rozvoje a správy majetku</t>
  </si>
  <si>
    <t>2212 Silnice</t>
  </si>
  <si>
    <t>2212V01 Opravy místních komunikací vč. značení</t>
  </si>
  <si>
    <t>Pasport místních komunikací a dopravního značení</t>
  </si>
  <si>
    <t>2212V04 SÚ ulic Křivá, Tržní, Pod Hradbami</t>
  </si>
  <si>
    <t>Stavební úpravy ulice Křivá, Tržní, Pod Hradbami</t>
  </si>
  <si>
    <t>2212V12 SÚ ul. Vrchlického</t>
  </si>
  <si>
    <t>Stavební úpravy ulice Vrchlického - dopojení na lokalitu Z43</t>
  </si>
  <si>
    <t>2212V13 Komunikace k ZO na ul. Masarykově</t>
  </si>
  <si>
    <t>Komunikace k ZO na ulici Masarykově - PD</t>
  </si>
  <si>
    <t>2212V14 Propustek v místní části Hájov</t>
  </si>
  <si>
    <t>Propustek v místní části Hájov</t>
  </si>
  <si>
    <t>2212V15 SÚ ulic Alšova a Mánesova</t>
  </si>
  <si>
    <t>Stavební úpravy ulic Mánesovy a Alšovy</t>
  </si>
  <si>
    <t>2212V16 SÚ ulice Březinovy</t>
  </si>
  <si>
    <t>Stavební úpravy ulice Březinovy - PD</t>
  </si>
  <si>
    <t>2219 Záležitosti pozemních komunikací</t>
  </si>
  <si>
    <t>2219V15 Most přes Klenos</t>
  </si>
  <si>
    <t>Most přes Klenos - PD</t>
  </si>
  <si>
    <t>2219V22 SÚ ul.K.Čapka -bezbariér.napojení radn.</t>
  </si>
  <si>
    <t>Stavební úpravy přechodu na ulici K. Čapka - bezbariérová úprava</t>
  </si>
  <si>
    <t>2219V24 SÚ chodníku na ul. Šmeralova</t>
  </si>
  <si>
    <t>Stavební úpravy chodníku na ulici Šmeralově - PD</t>
  </si>
  <si>
    <t>2219V30 Cyklopoint - prostranství čp. 118</t>
  </si>
  <si>
    <t>Cyklopoint - prostranství u čp. 118 - PD</t>
  </si>
  <si>
    <t>2219V32 Rekonstrukce schodiště na ul. Úzké</t>
  </si>
  <si>
    <t>Rekonstrukce schodiště na ulici Úzké</t>
  </si>
  <si>
    <t>2321 Kanalizace</t>
  </si>
  <si>
    <t>2321V07 Obnova kanaliz.ve městě -povinná rezerva</t>
  </si>
  <si>
    <t>Obnova kanalizací - povinná rezerva</t>
  </si>
  <si>
    <t>3113 Základní školy</t>
  </si>
  <si>
    <t>3113V09 Sportovní hřiště u ul. Vrchlického</t>
  </si>
  <si>
    <t>Sportovní hřiště na ulici Vrchlického</t>
  </si>
  <si>
    <t>3113V11 Rekonstrukce šk.družiny na ul. Sv.Čecha</t>
  </si>
  <si>
    <t>Rekonstrukce ŠD na ulici Sv. Čecha - PD</t>
  </si>
  <si>
    <t>3322.1 Zachování a obnova kult. památek - OIRSM</t>
  </si>
  <si>
    <t>3322V01 Ostatní náklady v rámci MPR</t>
  </si>
  <si>
    <t>Ostatní náklady v MPR - Obnova kamenné zdi starého hřbitova</t>
  </si>
  <si>
    <t>3412 Sportovní zařízení v majetku města</t>
  </si>
  <si>
    <t>3412V05 Sportoviště Hájov</t>
  </si>
  <si>
    <t>Sportoviště Hájov</t>
  </si>
  <si>
    <t>3429 Zájmová činnost</t>
  </si>
  <si>
    <t>3429V03 Discgolf</t>
  </si>
  <si>
    <t>3429V06 Skatepark</t>
  </si>
  <si>
    <t>Skatepark</t>
  </si>
  <si>
    <t>3613V03 Oprava budovy TS -  záv. zpráva a energ. management</t>
  </si>
  <si>
    <t>Oprava budovy technických služeb</t>
  </si>
  <si>
    <t>3613V08 Rekonstrukce domu čp. 118</t>
  </si>
  <si>
    <t>Stavební úpravy objektu čp. 118</t>
  </si>
  <si>
    <t>3613V11 Oprava budovy TS - vnitřní prostory</t>
  </si>
  <si>
    <t>Stavební úpravy budovy technických služeb - vnitřní prostory</t>
  </si>
  <si>
    <t>3613V12 Prostory býv. ZŠ Dukelské</t>
  </si>
  <si>
    <t>Využití prostor bývalé ZŠ Dukelské - PD</t>
  </si>
  <si>
    <t>3631 Veřejné osvětlení</t>
  </si>
  <si>
    <t>3631V08 Rozšíření VO Skotnice - Prchalov</t>
  </si>
  <si>
    <t>Rozšíření VO Prchalov - Skotnice</t>
  </si>
  <si>
    <t>3631V11 Osvětlení kaple sv. Františka</t>
  </si>
  <si>
    <t>Osvětlení kaple sv. Františka - PD</t>
  </si>
  <si>
    <t>3632 Pohřebnictví</t>
  </si>
  <si>
    <t>3632V05 Rozšíření kapacity nového hřbitova</t>
  </si>
  <si>
    <t>Rozšíření kapacity nového hřbitova</t>
  </si>
  <si>
    <t>3632V07 Pasportizace starého hřbitova</t>
  </si>
  <si>
    <t>Pasportizace starého hřbitova</t>
  </si>
  <si>
    <t>3635 Územní plánování + projekční práce</t>
  </si>
  <si>
    <t>3635V03 Služby souvis. s projektovou dokumentací</t>
  </si>
  <si>
    <t>Územní studie plochy R2 - určené k zástavbě převážně rodinnými domy</t>
  </si>
  <si>
    <t>3635V04 3. změna územního plánu města Příbora</t>
  </si>
  <si>
    <t>Změna č.3 ÚP Příbora</t>
  </si>
  <si>
    <t>3745 Péče o vzhled obcí a veřej. zeleň</t>
  </si>
  <si>
    <t>3745V07 Výsadba zeleně na P.u ZŠ Npor.Loma</t>
  </si>
  <si>
    <t>Odbor životního prostředí, dotací a veřejných zakázek</t>
  </si>
  <si>
    <t>2321V06 Čističky odpadních vod - fin. podpora</t>
  </si>
  <si>
    <t>Přidělování finančních prostředků pro vybudování domovních ČOV vlastníkům RD v Příboře.</t>
  </si>
  <si>
    <t>3113V17 Modernizace multimed.učebny ZŠ Jičínská - neinvestiční výdaje</t>
  </si>
  <si>
    <t>Administrace projektu "Odborná učebna".</t>
  </si>
  <si>
    <t>3113V20 Energet.úspory v gastroprov.ZŠ Np.L. -běžné výd.</t>
  </si>
  <si>
    <t>Příprava a administrace pojektu "Energetické úspory v gastroprovozu ZŠ Npor. Loma".</t>
  </si>
  <si>
    <t>3713 Změny technologií vytápění</t>
  </si>
  <si>
    <t>3713V01 Projekt Kotlíková dotace</t>
  </si>
  <si>
    <t>Projekt Kotlíkové dotace.</t>
  </si>
  <si>
    <t>3722 Sběr a svoz komunálních odpadů</t>
  </si>
  <si>
    <t>3722V10 Kompostárna Točna - zpevnění ploch</t>
  </si>
  <si>
    <t>Kompostárna Točna - zpevnění ploch.</t>
  </si>
  <si>
    <t>Celkem Převody</t>
  </si>
  <si>
    <t>0000667</t>
  </si>
  <si>
    <t>0200</t>
  </si>
  <si>
    <t>6121</t>
  </si>
  <si>
    <t>6342</t>
  </si>
  <si>
    <t>0000688</t>
  </si>
  <si>
    <t>5169</t>
  </si>
  <si>
    <t>0000689</t>
  </si>
  <si>
    <t>6371</t>
  </si>
  <si>
    <t>2321</t>
  </si>
  <si>
    <t>0000612</t>
  </si>
  <si>
    <t>0300</t>
  </si>
  <si>
    <t>0000780</t>
  </si>
  <si>
    <t>3632</t>
  </si>
  <si>
    <t>0000626</t>
  </si>
  <si>
    <t>0000704</t>
  </si>
  <si>
    <t>0000617</t>
  </si>
  <si>
    <t>0000706</t>
  </si>
  <si>
    <t>0000831</t>
  </si>
  <si>
    <t>0000697</t>
  </si>
  <si>
    <t>0000830</t>
  </si>
  <si>
    <t>0000701</t>
  </si>
  <si>
    <t>0000645</t>
  </si>
  <si>
    <t>5137</t>
  </si>
  <si>
    <t>0000702</t>
  </si>
  <si>
    <t>3412</t>
  </si>
  <si>
    <t>0000718</t>
  </si>
  <si>
    <t>5171</t>
  </si>
  <si>
    <t>3322</t>
  </si>
  <si>
    <t>0000603</t>
  </si>
  <si>
    <t>0000691</t>
  </si>
  <si>
    <t>0000250</t>
  </si>
  <si>
    <t>5901</t>
  </si>
  <si>
    <t>0000567</t>
  </si>
  <si>
    <t>0000703</t>
  </si>
  <si>
    <t>0000841</t>
  </si>
  <si>
    <t>0000590</t>
  </si>
  <si>
    <t>0000611</t>
  </si>
  <si>
    <t>0000843</t>
  </si>
  <si>
    <t>0000782</t>
  </si>
  <si>
    <t>0000633</t>
  </si>
  <si>
    <t>0000632</t>
  </si>
  <si>
    <t>0000605</t>
  </si>
  <si>
    <t>0000851</t>
  </si>
  <si>
    <t>0000640</t>
  </si>
  <si>
    <t>0800</t>
  </si>
  <si>
    <t>Příloha č. 5</t>
  </si>
  <si>
    <t>VFP jednotlivým oganizacím na provoz a činnost v Kč</t>
  </si>
  <si>
    <t>ZO Českého zahradkářského svazu Hájov</t>
  </si>
  <si>
    <t>Přídlo</t>
  </si>
  <si>
    <t>SFL Příbor, z.s.</t>
  </si>
  <si>
    <t>Dagmar Leinveberové</t>
  </si>
  <si>
    <t>Muzeum Novojičínska</t>
  </si>
  <si>
    <t>VFP jednotlivým oganizacím v Kč - individuální dotace</t>
  </si>
  <si>
    <t>Junák</t>
  </si>
  <si>
    <t>Tělocvičná jednota Sokol Junák</t>
  </si>
  <si>
    <t>Obnova života, památek a tradic</t>
  </si>
  <si>
    <t>Renarkon</t>
  </si>
  <si>
    <t>Post Bellum, z.ú.</t>
  </si>
  <si>
    <t>Družstvo Victorina Loca</t>
  </si>
  <si>
    <t>Jana Monsportová DiS.</t>
  </si>
  <si>
    <t>VFP jednotlivým organizacím v Kč - sociální oblast</t>
  </si>
  <si>
    <t xml:space="preserve">Domov Hortenzie, p.o. </t>
  </si>
  <si>
    <t xml:space="preserve">Seniorcentrum OASA, s.r.o., Petřvald </t>
  </si>
  <si>
    <t>Charita Ostrava - Domov se zvláštním režimem</t>
  </si>
  <si>
    <t>Renarkon o.p.s. - Terenní program na Novojičínsku</t>
  </si>
  <si>
    <t>Podané ruce</t>
  </si>
  <si>
    <t>Granty v Kč</t>
  </si>
  <si>
    <t>Janáčkův máj, o.p.s.</t>
  </si>
  <si>
    <t>ČZS Hájov</t>
  </si>
  <si>
    <t>Lexor s.r.o.</t>
  </si>
  <si>
    <t>Kynologický klub Příbor</t>
  </si>
  <si>
    <t xml:space="preserve">Nadační fond Gaudeamus Cheb </t>
  </si>
  <si>
    <t xml:space="preserve">Vyšší odborná škola - Řemeslo má zlaté dno </t>
  </si>
  <si>
    <t>ZO ČSOP 70/2 Nový Jičín, Záchranná stanice</t>
  </si>
  <si>
    <t>Linka bezpečí, Praha - Bohnice</t>
  </si>
  <si>
    <t>Nadační fond Pavla Novotného</t>
  </si>
  <si>
    <t>České centrum signálních zvířat, z.s.</t>
  </si>
  <si>
    <t>Převody finančních prostředků z roku 2022 do roku 2023</t>
  </si>
  <si>
    <t>Dotace z programu Kulturní aktivity - podpora uměleckých aktivit</t>
  </si>
  <si>
    <t>Dotace na mobiliář v historickém centru</t>
  </si>
  <si>
    <t>Veřejná finanční podpora poskytnutá z rozpočtu města v roce 2022</t>
  </si>
  <si>
    <t>Zůstatky účtů k 31.12.2022</t>
  </si>
  <si>
    <t>stav k 31.12.2022 v Kč</t>
  </si>
  <si>
    <t xml:space="preserve">výdajový účet </t>
  </si>
  <si>
    <t xml:space="preserve">Částka 75 133 186,51 Kč souhlasí na výkaz FIN 2-12M - Výkaz pro hodnocení plnění rozpočtu ÚSC, DSO a RR - </t>
  </si>
  <si>
    <t>do RO č. 1 na rok 2023</t>
  </si>
  <si>
    <t>Částka 157 456,32 Kč byla poukázána na účet kraje ve stanoveném termínu a byla zapracována</t>
  </si>
  <si>
    <t>výdajový účet v KB</t>
  </si>
  <si>
    <t>zůstatek k 31.12.2022</t>
  </si>
  <si>
    <t>Pohyb finančních prostředků na účtech města v létech 2018 - 2021 v Kč</t>
  </si>
  <si>
    <t>Rekapitulace finančních prostředků za rok 2022</t>
  </si>
  <si>
    <t>(od 1.1.2022 do 31.12.2022)</t>
  </si>
  <si>
    <t>stav k 1.1.2022</t>
  </si>
  <si>
    <t>celkový stav k 1.1.2022</t>
  </si>
  <si>
    <t>celkový stav k 31.12.2022</t>
  </si>
  <si>
    <t>stav k 31.12.2022</t>
  </si>
  <si>
    <t>příjmy 2022</t>
  </si>
  <si>
    <t>výdaje 2022</t>
  </si>
  <si>
    <t>splátky úvěrů v roce 2022</t>
  </si>
  <si>
    <t>Zadluženost města - účet 451 dlouhodobé úvěry</t>
  </si>
  <si>
    <t>Město splácelo v roce 2022 tři úvěry :</t>
  </si>
  <si>
    <t>zůstatky úvěrů</t>
  </si>
  <si>
    <t>Příspěvek ze státního rozpočtu dle zákona č. 95/2021 Sb., o kompenzačním bonusu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</si>
</sst>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5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b/>
      <sz val="9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b/>
      <i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9" tint="-0.249977111117893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2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rgb="FFFF0066"/>
      <name val="Calibri"/>
      <family val="2"/>
      <charset val="238"/>
      <scheme val="minor"/>
    </font>
    <font>
      <b/>
      <i/>
      <sz val="10"/>
      <color rgb="FF7030A0"/>
      <name val="Calibri"/>
      <family val="2"/>
      <charset val="238"/>
    </font>
    <font>
      <b/>
      <sz val="10"/>
      <color rgb="FF7030A0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5" fillId="0" borderId="0"/>
    <xf numFmtId="0" fontId="15" fillId="0" borderId="0"/>
    <xf numFmtId="4" fontId="15" fillId="0" borderId="0" applyFont="0" applyFill="0" applyBorder="0" applyAlignment="0" applyProtection="0"/>
    <xf numFmtId="0" fontId="15" fillId="0" borderId="0"/>
    <xf numFmtId="0" fontId="15" fillId="0" borderId="0"/>
  </cellStyleXfs>
  <cellXfs count="24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14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4" fontId="16" fillId="0" borderId="0" xfId="0" applyNumberFormat="1" applyFont="1"/>
    <xf numFmtId="4" fontId="17" fillId="0" borderId="0" xfId="0" applyNumberFormat="1" applyFont="1"/>
    <xf numFmtId="4" fontId="9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0" xfId="0" quotePrefix="1" applyFont="1" applyAlignment="1">
      <alignment horizontal="center" vertical="center" wrapText="1"/>
    </xf>
    <xf numFmtId="4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/>
    <xf numFmtId="0" fontId="23" fillId="0" borderId="0" xfId="0" applyFont="1"/>
    <xf numFmtId="0" fontId="3" fillId="0" borderId="0" xfId="0" applyFont="1"/>
    <xf numFmtId="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14" fillId="0" borderId="0" xfId="0" applyFont="1" applyAlignment="1">
      <alignment wrapText="1"/>
    </xf>
    <xf numFmtId="4" fontId="18" fillId="0" borderId="0" xfId="3" applyFont="1"/>
    <xf numFmtId="0" fontId="13" fillId="0" borderId="0" xfId="0" applyFont="1"/>
    <xf numFmtId="0" fontId="11" fillId="0" borderId="0" xfId="0" applyFont="1" applyAlignment="1">
      <alignment horizontal="center"/>
    </xf>
    <xf numFmtId="0" fontId="22" fillId="0" borderId="0" xfId="4" applyFont="1"/>
    <xf numFmtId="0" fontId="1" fillId="0" borderId="0" xfId="4" applyFont="1"/>
    <xf numFmtId="4" fontId="14" fillId="0" borderId="1" xfId="4" applyNumberFormat="1" applyFont="1" applyBorder="1" applyAlignment="1">
      <alignment horizontal="center" vertical="center" wrapText="1"/>
    </xf>
    <xf numFmtId="4" fontId="14" fillId="0" borderId="1" xfId="5" applyNumberFormat="1" applyFont="1" applyBorder="1" applyAlignment="1">
      <alignment horizontal="center" vertical="center" wrapText="1"/>
    </xf>
    <xf numFmtId="0" fontId="27" fillId="0" borderId="0" xfId="4" applyFont="1"/>
    <xf numFmtId="0" fontId="1" fillId="0" borderId="0" xfId="2" applyFont="1" applyAlignment="1">
      <alignment horizontal="left"/>
    </xf>
    <xf numFmtId="0" fontId="1" fillId="0" borderId="0" xfId="2" applyFont="1"/>
    <xf numFmtId="0" fontId="14" fillId="0" borderId="0" xfId="2" applyFont="1"/>
    <xf numFmtId="0" fontId="14" fillId="0" borderId="0" xfId="4" applyFont="1"/>
    <xf numFmtId="0" fontId="1" fillId="0" borderId="0" xfId="2" applyFont="1" applyAlignment="1">
      <alignment horizontal="right"/>
    </xf>
    <xf numFmtId="0" fontId="14" fillId="0" borderId="0" xfId="2" applyFont="1" applyAlignment="1">
      <alignment horizontal="left"/>
    </xf>
    <xf numFmtId="0" fontId="5" fillId="0" borderId="0" xfId="2" applyFont="1"/>
    <xf numFmtId="0" fontId="26" fillId="0" borderId="0" xfId="4" applyFont="1"/>
    <xf numFmtId="0" fontId="5" fillId="0" borderId="0" xfId="4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0" fontId="18" fillId="0" borderId="0" xfId="0" applyFont="1"/>
    <xf numFmtId="0" fontId="11" fillId="0" borderId="0" xfId="0" applyFont="1"/>
    <xf numFmtId="0" fontId="3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14" fillId="0" borderId="1" xfId="5" applyNumberFormat="1" applyFont="1" applyBorder="1"/>
    <xf numFmtId="1" fontId="9" fillId="0" borderId="0" xfId="0" applyNumberFormat="1" applyFont="1"/>
    <xf numFmtId="1" fontId="8" fillId="0" borderId="0" xfId="0" applyNumberFormat="1" applyFont="1"/>
    <xf numFmtId="1" fontId="17" fillId="0" borderId="0" xfId="0" applyNumberFormat="1" applyFont="1"/>
    <xf numFmtId="1" fontId="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4" fontId="29" fillId="3" borderId="3" xfId="0" applyNumberFormat="1" applyFont="1" applyFill="1" applyBorder="1" applyAlignment="1">
      <alignment horizontal="right" vertical="center" wrapText="1"/>
    </xf>
    <xf numFmtId="4" fontId="35" fillId="0" borderId="7" xfId="0" applyNumberFormat="1" applyFont="1" applyBorder="1" applyAlignment="1">
      <alignment horizontal="right" vertical="center"/>
    </xf>
    <xf numFmtId="0" fontId="35" fillId="0" borderId="6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4" fontId="36" fillId="0" borderId="3" xfId="0" applyNumberFormat="1" applyFont="1" applyBorder="1" applyAlignment="1">
      <alignment horizontal="right" vertical="center"/>
    </xf>
    <xf numFmtId="4" fontId="35" fillId="4" borderId="7" xfId="0" applyNumberFormat="1" applyFont="1" applyFill="1" applyBorder="1" applyAlignment="1">
      <alignment horizontal="right" vertical="center"/>
    </xf>
    <xf numFmtId="0" fontId="35" fillId="4" borderId="6" xfId="0" applyFont="1" applyFill="1" applyBorder="1" applyAlignment="1">
      <alignment horizontal="left" vertical="center" wrapText="1"/>
    </xf>
    <xf numFmtId="4" fontId="35" fillId="4" borderId="3" xfId="0" applyNumberFormat="1" applyFont="1" applyFill="1" applyBorder="1" applyAlignment="1">
      <alignment horizontal="right" vertic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4" fontId="29" fillId="3" borderId="4" xfId="0" applyNumberFormat="1" applyFont="1" applyFill="1" applyBorder="1" applyAlignment="1">
      <alignment horizontal="right" vertical="center" wrapText="1"/>
    </xf>
    <xf numFmtId="4" fontId="35" fillId="0" borderId="4" xfId="0" applyNumberFormat="1" applyFont="1" applyBorder="1" applyAlignment="1">
      <alignment horizontal="right" vertical="center"/>
    </xf>
    <xf numFmtId="0" fontId="0" fillId="0" borderId="11" xfId="0" applyBorder="1"/>
    <xf numFmtId="4" fontId="35" fillId="4" borderId="6" xfId="0" applyNumberFormat="1" applyFont="1" applyFill="1" applyBorder="1" applyAlignment="1">
      <alignment horizontal="right" vertical="center"/>
    </xf>
    <xf numFmtId="4" fontId="35" fillId="0" borderId="6" xfId="0" applyNumberFormat="1" applyFont="1" applyBorder="1" applyAlignment="1">
      <alignment horizontal="right" vertical="center"/>
    </xf>
    <xf numFmtId="4" fontId="35" fillId="0" borderId="1" xfId="0" applyNumberFormat="1" applyFont="1" applyBorder="1" applyAlignment="1">
      <alignment horizontal="right" vertical="center"/>
    </xf>
    <xf numFmtId="0" fontId="35" fillId="0" borderId="1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4" fontId="35" fillId="4" borderId="4" xfId="0" applyNumberFormat="1" applyFont="1" applyFill="1" applyBorder="1" applyAlignment="1">
      <alignment horizontal="right" vertical="center"/>
    </xf>
    <xf numFmtId="0" fontId="35" fillId="4" borderId="4" xfId="0" applyFont="1" applyFill="1" applyBorder="1" applyAlignment="1">
      <alignment horizontal="left" vertical="center" wrapText="1"/>
    </xf>
    <xf numFmtId="0" fontId="0" fillId="0" borderId="10" xfId="0" applyBorder="1"/>
    <xf numFmtId="4" fontId="36" fillId="0" borderId="4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0" fillId="4" borderId="0" xfId="0" applyFill="1"/>
    <xf numFmtId="0" fontId="42" fillId="4" borderId="0" xfId="0" applyFont="1" applyFill="1"/>
    <xf numFmtId="0" fontId="43" fillId="0" borderId="0" xfId="0" applyFont="1"/>
    <xf numFmtId="0" fontId="14" fillId="0" borderId="13" xfId="0" applyFont="1" applyBorder="1"/>
    <xf numFmtId="0" fontId="48" fillId="0" borderId="0" xfId="0" applyFont="1"/>
    <xf numFmtId="0" fontId="2" fillId="0" borderId="1" xfId="0" applyFont="1" applyBorder="1" applyAlignment="1">
      <alignment horizontal="left" vertical="center" wrapText="1" indent="1"/>
    </xf>
    <xf numFmtId="0" fontId="2" fillId="5" borderId="1" xfId="0" applyFont="1" applyFill="1" applyBorder="1" applyAlignment="1">
      <alignment horizontal="left" vertical="center" wrapText="1" indent="1"/>
    </xf>
    <xf numFmtId="0" fontId="25" fillId="5" borderId="1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left" vertical="center" wrapText="1" indent="1"/>
    </xf>
    <xf numFmtId="0" fontId="1" fillId="5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18" fillId="5" borderId="1" xfId="0" applyFont="1" applyFill="1" applyBorder="1" applyAlignment="1">
      <alignment horizontal="left" vertical="center" wrapText="1" indent="1"/>
    </xf>
    <xf numFmtId="0" fontId="10" fillId="5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wrapText="1" indent="1"/>
    </xf>
    <xf numFmtId="4" fontId="9" fillId="0" borderId="1" xfId="0" applyNumberFormat="1" applyFont="1" applyBorder="1" applyAlignment="1">
      <alignment horizontal="left" wrapText="1" indent="1"/>
    </xf>
    <xf numFmtId="2" fontId="9" fillId="0" borderId="1" xfId="1" applyNumberFormat="1" applyFont="1" applyBorder="1" applyAlignment="1">
      <alignment horizontal="left" wrapText="1" indent="1"/>
    </xf>
    <xf numFmtId="0" fontId="19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0" fontId="16" fillId="5" borderId="1" xfId="0" applyFont="1" applyFill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indent="1"/>
    </xf>
    <xf numFmtId="0" fontId="16" fillId="5" borderId="1" xfId="0" applyFont="1" applyFill="1" applyBorder="1" applyAlignment="1">
      <alignment horizontal="left" vertical="center" indent="1"/>
    </xf>
    <xf numFmtId="0" fontId="16" fillId="0" borderId="1" xfId="0" applyFont="1" applyBorder="1" applyAlignment="1">
      <alignment horizontal="left" indent="1"/>
    </xf>
    <xf numFmtId="3" fontId="16" fillId="0" borderId="1" xfId="0" applyNumberFormat="1" applyFont="1" applyBorder="1" applyAlignment="1">
      <alignment horizontal="left" indent="1"/>
    </xf>
    <xf numFmtId="0" fontId="16" fillId="5" borderId="1" xfId="0" applyFont="1" applyFill="1" applyBorder="1" applyAlignment="1">
      <alignment horizontal="left" wrapText="1" indent="1"/>
    </xf>
    <xf numFmtId="3" fontId="16" fillId="0" borderId="1" xfId="0" applyNumberFormat="1" applyFont="1" applyBorder="1" applyAlignment="1">
      <alignment horizontal="left" wrapText="1" indent="1"/>
    </xf>
    <xf numFmtId="3" fontId="16" fillId="5" borderId="1" xfId="0" applyNumberFormat="1" applyFont="1" applyFill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vertical="center" wrapText="1" indent="1"/>
    </xf>
    <xf numFmtId="0" fontId="2" fillId="5" borderId="1" xfId="0" applyFont="1" applyFill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1" fillId="0" borderId="1" xfId="0" applyFont="1" applyBorder="1" applyAlignment="1">
      <alignment horizontal="left" wrapText="1" indent="1"/>
    </xf>
    <xf numFmtId="0" fontId="46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14" fillId="0" borderId="0" xfId="0" applyFont="1" applyAlignment="1">
      <alignment horizontal="right" indent="1"/>
    </xf>
    <xf numFmtId="0" fontId="43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4" fontId="2" fillId="0" borderId="0" xfId="0" applyNumberFormat="1" applyFont="1" applyAlignment="1">
      <alignment horizontal="right" indent="2"/>
    </xf>
    <xf numFmtId="4" fontId="1" fillId="0" borderId="1" xfId="0" applyNumberFormat="1" applyFont="1" applyBorder="1" applyAlignment="1">
      <alignment horizontal="right" vertical="center" wrapText="1"/>
    </xf>
    <xf numFmtId="0" fontId="2" fillId="5" borderId="1" xfId="0" applyFont="1" applyFill="1" applyBorder="1" applyAlignment="1">
      <alignment vertical="center" wrapText="1"/>
    </xf>
    <xf numFmtId="4" fontId="1" fillId="0" borderId="1" xfId="0" applyNumberFormat="1" applyFont="1" applyBorder="1"/>
    <xf numFmtId="4" fontId="2" fillId="5" borderId="1" xfId="0" applyNumberFormat="1" applyFont="1" applyFill="1" applyBorder="1"/>
    <xf numFmtId="0" fontId="2" fillId="5" borderId="1" xfId="0" applyFont="1" applyFill="1" applyBorder="1"/>
    <xf numFmtId="4" fontId="47" fillId="0" borderId="0" xfId="0" applyNumberFormat="1" applyFont="1"/>
    <xf numFmtId="0" fontId="6" fillId="0" borderId="0" xfId="0" applyFont="1"/>
    <xf numFmtId="0" fontId="50" fillId="0" borderId="0" xfId="0" applyFont="1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indent="1"/>
    </xf>
    <xf numFmtId="0" fontId="10" fillId="0" borderId="1" xfId="0" applyFont="1" applyBorder="1" applyAlignment="1">
      <alignment horizontal="left" indent="1"/>
    </xf>
    <xf numFmtId="4" fontId="10" fillId="0" borderId="1" xfId="0" applyNumberFormat="1" applyFont="1" applyBorder="1" applyAlignment="1">
      <alignment horizontal="right" vertical="center" wrapText="1" indent="1"/>
    </xf>
    <xf numFmtId="4" fontId="9" fillId="0" borderId="1" xfId="0" applyNumberFormat="1" applyFont="1" applyBorder="1" applyAlignment="1">
      <alignment horizontal="right" indent="1"/>
    </xf>
    <xf numFmtId="0" fontId="2" fillId="5" borderId="1" xfId="0" applyFont="1" applyFill="1" applyBorder="1" applyAlignment="1">
      <alignment horizontal="right" vertical="center" wrapText="1"/>
    </xf>
    <xf numFmtId="4" fontId="25" fillId="5" borderId="1" xfId="0" applyNumberFormat="1" applyFont="1" applyFill="1" applyBorder="1" applyAlignment="1">
      <alignment horizontal="right" vertical="center" wrapText="1"/>
    </xf>
    <xf numFmtId="0" fontId="24" fillId="5" borderId="1" xfId="0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indent="1"/>
    </xf>
    <xf numFmtId="0" fontId="10" fillId="5" borderId="1" xfId="0" applyFont="1" applyFill="1" applyBorder="1" applyAlignment="1">
      <alignment horizontal="right" indent="1"/>
    </xf>
    <xf numFmtId="4" fontId="12" fillId="5" borderId="1" xfId="0" applyNumberFormat="1" applyFont="1" applyFill="1" applyBorder="1" applyAlignment="1">
      <alignment horizontal="right" indent="1"/>
    </xf>
    <xf numFmtId="0" fontId="9" fillId="5" borderId="1" xfId="0" applyFont="1" applyFill="1" applyBorder="1" applyAlignment="1">
      <alignment horizontal="left" indent="1"/>
    </xf>
    <xf numFmtId="0" fontId="24" fillId="5" borderId="8" xfId="4" applyFont="1" applyFill="1" applyBorder="1" applyAlignment="1">
      <alignment horizontal="center" vertical="center" wrapText="1"/>
    </xf>
    <xf numFmtId="0" fontId="24" fillId="5" borderId="1" xfId="4" applyFont="1" applyFill="1" applyBorder="1" applyAlignment="1">
      <alignment horizontal="center" vertical="center" wrapText="1"/>
    </xf>
    <xf numFmtId="4" fontId="14" fillId="0" borderId="0" xfId="4" applyNumberFormat="1" applyFont="1" applyAlignment="1">
      <alignment horizontal="center" vertical="center" wrapText="1"/>
    </xf>
    <xf numFmtId="4" fontId="14" fillId="0" borderId="0" xfId="5" applyNumberFormat="1" applyFont="1" applyAlignment="1">
      <alignment horizontal="right" vertical="center" wrapText="1"/>
    </xf>
    <xf numFmtId="4" fontId="14" fillId="0" borderId="0" xfId="5" applyNumberFormat="1" applyFont="1" applyAlignment="1">
      <alignment horizontal="center" vertical="center" wrapText="1"/>
    </xf>
    <xf numFmtId="4" fontId="26" fillId="0" borderId="0" xfId="4" applyNumberFormat="1" applyFont="1" applyAlignment="1">
      <alignment horizontal="center" vertical="center" wrapText="1"/>
    </xf>
    <xf numFmtId="0" fontId="24" fillId="0" borderId="0" xfId="4" applyFont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2" fillId="5" borderId="2" xfId="2" applyFont="1" applyFill="1" applyBorder="1"/>
    <xf numFmtId="4" fontId="14" fillId="0" borderId="0" xfId="5" applyNumberFormat="1" applyFont="1"/>
    <xf numFmtId="4" fontId="2" fillId="0" borderId="0" xfId="4" applyNumberFormat="1" applyFont="1"/>
    <xf numFmtId="0" fontId="3" fillId="0" borderId="1" xfId="2" applyFont="1" applyBorder="1" applyAlignment="1">
      <alignment horizontal="left"/>
    </xf>
    <xf numFmtId="0" fontId="3" fillId="0" borderId="1" xfId="4" applyFont="1" applyBorder="1" applyAlignment="1">
      <alignment horizontal="left"/>
    </xf>
    <xf numFmtId="4" fontId="2" fillId="5" borderId="4" xfId="4" applyNumberFormat="1" applyFont="1" applyFill="1" applyBorder="1"/>
    <xf numFmtId="0" fontId="3" fillId="0" borderId="14" xfId="2" applyFont="1" applyBorder="1" applyAlignment="1">
      <alignment horizontal="left"/>
    </xf>
    <xf numFmtId="0" fontId="3" fillId="0" borderId="14" xfId="4" applyFont="1" applyBorder="1" applyAlignment="1">
      <alignment horizontal="left"/>
    </xf>
    <xf numFmtId="0" fontId="2" fillId="5" borderId="4" xfId="4" applyFont="1" applyFill="1" applyBorder="1"/>
    <xf numFmtId="0" fontId="2" fillId="5" borderId="2" xfId="2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wrapText="1"/>
    </xf>
    <xf numFmtId="0" fontId="16" fillId="5" borderId="1" xfId="0" applyFont="1" applyFill="1" applyBorder="1" applyAlignment="1">
      <alignment horizontal="left" vertical="center" indent="1"/>
    </xf>
    <xf numFmtId="0" fontId="16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2" borderId="2" xfId="0" applyFont="1" applyFill="1" applyBorder="1" applyAlignment="1">
      <alignment horizontal="left" vertical="center" wrapText="1"/>
    </xf>
    <xf numFmtId="0" fontId="36" fillId="2" borderId="3" xfId="0" applyFont="1" applyFill="1" applyBorder="1" applyAlignment="1">
      <alignment horizontal="left" vertical="center" wrapText="1"/>
    </xf>
    <xf numFmtId="0" fontId="36" fillId="2" borderId="4" xfId="0" applyFont="1" applyFill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0" fillId="0" borderId="0" xfId="0"/>
    <xf numFmtId="0" fontId="34" fillId="0" borderId="0" xfId="0" applyFont="1" applyAlignment="1">
      <alignment horizontal="left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9" fillId="3" borderId="3" xfId="0" applyFont="1" applyFill="1" applyBorder="1" applyAlignment="1">
      <alignment horizontal="left" vertical="center" wrapText="1"/>
    </xf>
    <xf numFmtId="0" fontId="29" fillId="3" borderId="4" xfId="0" applyFont="1" applyFill="1" applyBorder="1" applyAlignment="1">
      <alignment horizontal="left" vertical="center" wrapText="1"/>
    </xf>
    <xf numFmtId="0" fontId="0" fillId="0" borderId="7" xfId="0" applyBorder="1"/>
    <xf numFmtId="0" fontId="44" fillId="0" borderId="0" xfId="0" applyFont="1"/>
    <xf numFmtId="0" fontId="35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3" fillId="0" borderId="0" xfId="4" applyFont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49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 wrapText="1"/>
    </xf>
    <xf numFmtId="164" fontId="25" fillId="5" borderId="1" xfId="0" applyNumberFormat="1" applyFont="1" applyFill="1" applyBorder="1" applyAlignment="1">
      <alignment horizontal="right" vertical="center" wrapText="1"/>
    </xf>
    <xf numFmtId="164" fontId="25" fillId="0" borderId="0" xfId="0" applyNumberFormat="1" applyFont="1" applyAlignment="1">
      <alignment horizontal="right" vertical="center" wrapText="1"/>
    </xf>
    <xf numFmtId="9" fontId="2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 indent="1"/>
    </xf>
    <xf numFmtId="4" fontId="2" fillId="5" borderId="1" xfId="0" applyNumberFormat="1" applyFont="1" applyFill="1" applyBorder="1" applyAlignment="1">
      <alignment horizontal="right" vertical="center" wrapText="1" indent="1"/>
    </xf>
    <xf numFmtId="0" fontId="10" fillId="5" borderId="1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wrapText="1" indent="1"/>
    </xf>
    <xf numFmtId="1" fontId="9" fillId="0" borderId="1" xfId="0" applyNumberFormat="1" applyFont="1" applyBorder="1" applyAlignment="1">
      <alignment horizontal="right" indent="1"/>
    </xf>
    <xf numFmtId="4" fontId="18" fillId="5" borderId="1" xfId="0" applyNumberFormat="1" applyFont="1" applyFill="1" applyBorder="1" applyAlignment="1">
      <alignment horizontal="right" vertical="center" wrapText="1" indent="1"/>
    </xf>
    <xf numFmtId="1" fontId="17" fillId="0" borderId="0" xfId="0" applyNumberFormat="1" applyFont="1" applyAlignment="1">
      <alignment horizontal="right" indent="1"/>
    </xf>
    <xf numFmtId="4" fontId="19" fillId="0" borderId="1" xfId="0" applyNumberFormat="1" applyFont="1" applyBorder="1" applyAlignment="1">
      <alignment horizontal="right" vertical="center" wrapText="1" indent="1"/>
    </xf>
    <xf numFmtId="4" fontId="9" fillId="0" borderId="1" xfId="0" applyNumberFormat="1" applyFont="1" applyBorder="1" applyAlignment="1">
      <alignment horizontal="right" vertical="center" wrapText="1" indent="1"/>
    </xf>
    <xf numFmtId="4" fontId="9" fillId="5" borderId="1" xfId="0" applyNumberFormat="1" applyFont="1" applyFill="1" applyBorder="1" applyAlignment="1">
      <alignment horizontal="right" vertical="center" wrapText="1" indent="1"/>
    </xf>
    <xf numFmtId="4" fontId="10" fillId="5" borderId="1" xfId="0" applyNumberFormat="1" applyFont="1" applyFill="1" applyBorder="1" applyAlignment="1">
      <alignment horizontal="right" vertical="center" wrapText="1" indent="1"/>
    </xf>
  </cellXfs>
  <cellStyles count="6">
    <cellStyle name="čárky_List1" xfId="3" xr:uid="{748A9300-D96B-419A-BD79-D5DEEB4B7389}"/>
    <cellStyle name="Normální" xfId="0" builtinId="0"/>
    <cellStyle name="normální_16.6.Zadluženost města" xfId="2" xr:uid="{D10E4EC9-8629-44D2-B661-3313A88CB1C6}"/>
    <cellStyle name="normální_List1" xfId="4" xr:uid="{A423CD2C-9F56-4018-BB98-233BE31C9CA5}"/>
    <cellStyle name="normální_přijaté dotace" xfId="1" xr:uid="{D73F6473-35CD-4AEE-B947-73789F290DFE}"/>
    <cellStyle name="normální_splácení úvěrů" xfId="5" xr:uid="{E64225E9-79CE-4564-935F-0211BB014D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D1E44-399A-4D6D-AEBC-9812BEE6B5D8}">
  <sheetPr>
    <tabColor rgb="FFC00000"/>
  </sheetPr>
  <dimension ref="A1:I26"/>
  <sheetViews>
    <sheetView tabSelected="1" zoomScaleNormal="100" workbookViewId="0">
      <selection activeCell="O9" sqref="O9"/>
    </sheetView>
  </sheetViews>
  <sheetFormatPr defaultRowHeight="12.75" x14ac:dyDescent="0.25"/>
  <cols>
    <col min="1" max="1" width="12.28515625" style="43" customWidth="1"/>
    <col min="2" max="2" width="16" style="43" customWidth="1"/>
    <col min="3" max="3" width="13.7109375" style="43" customWidth="1"/>
    <col min="4" max="4" width="14" style="43" customWidth="1"/>
    <col min="5" max="5" width="15" style="43" customWidth="1"/>
    <col min="6" max="6" width="13.85546875" style="43" customWidth="1"/>
    <col min="7" max="7" width="16.28515625" style="43" customWidth="1"/>
    <col min="8" max="8" width="15.140625" style="43" customWidth="1"/>
    <col min="9" max="9" width="16.140625" style="43" customWidth="1"/>
    <col min="10" max="256" width="9.140625" style="43"/>
    <col min="257" max="257" width="24.28515625" style="43" customWidth="1"/>
    <col min="258" max="258" width="16" style="43" customWidth="1"/>
    <col min="259" max="259" width="13.7109375" style="43" customWidth="1"/>
    <col min="260" max="260" width="14.140625" style="43" customWidth="1"/>
    <col min="261" max="261" width="15" style="43" customWidth="1"/>
    <col min="262" max="262" width="13.42578125" style="43" customWidth="1"/>
    <col min="263" max="263" width="14.42578125" style="43" customWidth="1"/>
    <col min="264" max="264" width="13.5703125" style="43" customWidth="1"/>
    <col min="265" max="265" width="15" style="43" customWidth="1"/>
    <col min="266" max="512" width="9.140625" style="43"/>
    <col min="513" max="513" width="24.28515625" style="43" customWidth="1"/>
    <col min="514" max="514" width="16" style="43" customWidth="1"/>
    <col min="515" max="515" width="13.7109375" style="43" customWidth="1"/>
    <col min="516" max="516" width="14.140625" style="43" customWidth="1"/>
    <col min="517" max="517" width="15" style="43" customWidth="1"/>
    <col min="518" max="518" width="13.42578125" style="43" customWidth="1"/>
    <col min="519" max="519" width="14.42578125" style="43" customWidth="1"/>
    <col min="520" max="520" width="13.5703125" style="43" customWidth="1"/>
    <col min="521" max="521" width="15" style="43" customWidth="1"/>
    <col min="522" max="768" width="9.140625" style="43"/>
    <col min="769" max="769" width="24.28515625" style="43" customWidth="1"/>
    <col min="770" max="770" width="16" style="43" customWidth="1"/>
    <col min="771" max="771" width="13.7109375" style="43" customWidth="1"/>
    <col min="772" max="772" width="14.140625" style="43" customWidth="1"/>
    <col min="773" max="773" width="15" style="43" customWidth="1"/>
    <col min="774" max="774" width="13.42578125" style="43" customWidth="1"/>
    <col min="775" max="775" width="14.42578125" style="43" customWidth="1"/>
    <col min="776" max="776" width="13.5703125" style="43" customWidth="1"/>
    <col min="777" max="777" width="15" style="43" customWidth="1"/>
    <col min="778" max="1024" width="9.140625" style="43"/>
    <col min="1025" max="1025" width="24.28515625" style="43" customWidth="1"/>
    <col min="1026" max="1026" width="16" style="43" customWidth="1"/>
    <col min="1027" max="1027" width="13.7109375" style="43" customWidth="1"/>
    <col min="1028" max="1028" width="14.140625" style="43" customWidth="1"/>
    <col min="1029" max="1029" width="15" style="43" customWidth="1"/>
    <col min="1030" max="1030" width="13.42578125" style="43" customWidth="1"/>
    <col min="1031" max="1031" width="14.42578125" style="43" customWidth="1"/>
    <col min="1032" max="1032" width="13.5703125" style="43" customWidth="1"/>
    <col min="1033" max="1033" width="15" style="43" customWidth="1"/>
    <col min="1034" max="1280" width="9.140625" style="43"/>
    <col min="1281" max="1281" width="24.28515625" style="43" customWidth="1"/>
    <col min="1282" max="1282" width="16" style="43" customWidth="1"/>
    <col min="1283" max="1283" width="13.7109375" style="43" customWidth="1"/>
    <col min="1284" max="1284" width="14.140625" style="43" customWidth="1"/>
    <col min="1285" max="1285" width="15" style="43" customWidth="1"/>
    <col min="1286" max="1286" width="13.42578125" style="43" customWidth="1"/>
    <col min="1287" max="1287" width="14.42578125" style="43" customWidth="1"/>
    <col min="1288" max="1288" width="13.5703125" style="43" customWidth="1"/>
    <col min="1289" max="1289" width="15" style="43" customWidth="1"/>
    <col min="1290" max="1536" width="9.140625" style="43"/>
    <col min="1537" max="1537" width="24.28515625" style="43" customWidth="1"/>
    <col min="1538" max="1538" width="16" style="43" customWidth="1"/>
    <col min="1539" max="1539" width="13.7109375" style="43" customWidth="1"/>
    <col min="1540" max="1540" width="14.140625" style="43" customWidth="1"/>
    <col min="1541" max="1541" width="15" style="43" customWidth="1"/>
    <col min="1542" max="1542" width="13.42578125" style="43" customWidth="1"/>
    <col min="1543" max="1543" width="14.42578125" style="43" customWidth="1"/>
    <col min="1544" max="1544" width="13.5703125" style="43" customWidth="1"/>
    <col min="1545" max="1545" width="15" style="43" customWidth="1"/>
    <col min="1546" max="1792" width="9.140625" style="43"/>
    <col min="1793" max="1793" width="24.28515625" style="43" customWidth="1"/>
    <col min="1794" max="1794" width="16" style="43" customWidth="1"/>
    <col min="1795" max="1795" width="13.7109375" style="43" customWidth="1"/>
    <col min="1796" max="1796" width="14.140625" style="43" customWidth="1"/>
    <col min="1797" max="1797" width="15" style="43" customWidth="1"/>
    <col min="1798" max="1798" width="13.42578125" style="43" customWidth="1"/>
    <col min="1799" max="1799" width="14.42578125" style="43" customWidth="1"/>
    <col min="1800" max="1800" width="13.5703125" style="43" customWidth="1"/>
    <col min="1801" max="1801" width="15" style="43" customWidth="1"/>
    <col min="1802" max="2048" width="9.140625" style="43"/>
    <col min="2049" max="2049" width="24.28515625" style="43" customWidth="1"/>
    <col min="2050" max="2050" width="16" style="43" customWidth="1"/>
    <col min="2051" max="2051" width="13.7109375" style="43" customWidth="1"/>
    <col min="2052" max="2052" width="14.140625" style="43" customWidth="1"/>
    <col min="2053" max="2053" width="15" style="43" customWidth="1"/>
    <col min="2054" max="2054" width="13.42578125" style="43" customWidth="1"/>
    <col min="2055" max="2055" width="14.42578125" style="43" customWidth="1"/>
    <col min="2056" max="2056" width="13.5703125" style="43" customWidth="1"/>
    <col min="2057" max="2057" width="15" style="43" customWidth="1"/>
    <col min="2058" max="2304" width="9.140625" style="43"/>
    <col min="2305" max="2305" width="24.28515625" style="43" customWidth="1"/>
    <col min="2306" max="2306" width="16" style="43" customWidth="1"/>
    <col min="2307" max="2307" width="13.7109375" style="43" customWidth="1"/>
    <col min="2308" max="2308" width="14.140625" style="43" customWidth="1"/>
    <col min="2309" max="2309" width="15" style="43" customWidth="1"/>
    <col min="2310" max="2310" width="13.42578125" style="43" customWidth="1"/>
    <col min="2311" max="2311" width="14.42578125" style="43" customWidth="1"/>
    <col min="2312" max="2312" width="13.5703125" style="43" customWidth="1"/>
    <col min="2313" max="2313" width="15" style="43" customWidth="1"/>
    <col min="2314" max="2560" width="9.140625" style="43"/>
    <col min="2561" max="2561" width="24.28515625" style="43" customWidth="1"/>
    <col min="2562" max="2562" width="16" style="43" customWidth="1"/>
    <col min="2563" max="2563" width="13.7109375" style="43" customWidth="1"/>
    <col min="2564" max="2564" width="14.140625" style="43" customWidth="1"/>
    <col min="2565" max="2565" width="15" style="43" customWidth="1"/>
    <col min="2566" max="2566" width="13.42578125" style="43" customWidth="1"/>
    <col min="2567" max="2567" width="14.42578125" style="43" customWidth="1"/>
    <col min="2568" max="2568" width="13.5703125" style="43" customWidth="1"/>
    <col min="2569" max="2569" width="15" style="43" customWidth="1"/>
    <col min="2570" max="2816" width="9.140625" style="43"/>
    <col min="2817" max="2817" width="24.28515625" style="43" customWidth="1"/>
    <col min="2818" max="2818" width="16" style="43" customWidth="1"/>
    <col min="2819" max="2819" width="13.7109375" style="43" customWidth="1"/>
    <col min="2820" max="2820" width="14.140625" style="43" customWidth="1"/>
    <col min="2821" max="2821" width="15" style="43" customWidth="1"/>
    <col min="2822" max="2822" width="13.42578125" style="43" customWidth="1"/>
    <col min="2823" max="2823" width="14.42578125" style="43" customWidth="1"/>
    <col min="2824" max="2824" width="13.5703125" style="43" customWidth="1"/>
    <col min="2825" max="2825" width="15" style="43" customWidth="1"/>
    <col min="2826" max="3072" width="9.140625" style="43"/>
    <col min="3073" max="3073" width="24.28515625" style="43" customWidth="1"/>
    <col min="3074" max="3074" width="16" style="43" customWidth="1"/>
    <col min="3075" max="3075" width="13.7109375" style="43" customWidth="1"/>
    <col min="3076" max="3076" width="14.140625" style="43" customWidth="1"/>
    <col min="3077" max="3077" width="15" style="43" customWidth="1"/>
    <col min="3078" max="3078" width="13.42578125" style="43" customWidth="1"/>
    <col min="3079" max="3079" width="14.42578125" style="43" customWidth="1"/>
    <col min="3080" max="3080" width="13.5703125" style="43" customWidth="1"/>
    <col min="3081" max="3081" width="15" style="43" customWidth="1"/>
    <col min="3082" max="3328" width="9.140625" style="43"/>
    <col min="3329" max="3329" width="24.28515625" style="43" customWidth="1"/>
    <col min="3330" max="3330" width="16" style="43" customWidth="1"/>
    <col min="3331" max="3331" width="13.7109375" style="43" customWidth="1"/>
    <col min="3332" max="3332" width="14.140625" style="43" customWidth="1"/>
    <col min="3333" max="3333" width="15" style="43" customWidth="1"/>
    <col min="3334" max="3334" width="13.42578125" style="43" customWidth="1"/>
    <col min="3335" max="3335" width="14.42578125" style="43" customWidth="1"/>
    <col min="3336" max="3336" width="13.5703125" style="43" customWidth="1"/>
    <col min="3337" max="3337" width="15" style="43" customWidth="1"/>
    <col min="3338" max="3584" width="9.140625" style="43"/>
    <col min="3585" max="3585" width="24.28515625" style="43" customWidth="1"/>
    <col min="3586" max="3586" width="16" style="43" customWidth="1"/>
    <col min="3587" max="3587" width="13.7109375" style="43" customWidth="1"/>
    <col min="3588" max="3588" width="14.140625" style="43" customWidth="1"/>
    <col min="3589" max="3589" width="15" style="43" customWidth="1"/>
    <col min="3590" max="3590" width="13.42578125" style="43" customWidth="1"/>
    <col min="3591" max="3591" width="14.42578125" style="43" customWidth="1"/>
    <col min="3592" max="3592" width="13.5703125" style="43" customWidth="1"/>
    <col min="3593" max="3593" width="15" style="43" customWidth="1"/>
    <col min="3594" max="3840" width="9.140625" style="43"/>
    <col min="3841" max="3841" width="24.28515625" style="43" customWidth="1"/>
    <col min="3842" max="3842" width="16" style="43" customWidth="1"/>
    <col min="3843" max="3843" width="13.7109375" style="43" customWidth="1"/>
    <col min="3844" max="3844" width="14.140625" style="43" customWidth="1"/>
    <col min="3845" max="3845" width="15" style="43" customWidth="1"/>
    <col min="3846" max="3846" width="13.42578125" style="43" customWidth="1"/>
    <col min="3847" max="3847" width="14.42578125" style="43" customWidth="1"/>
    <col min="3848" max="3848" width="13.5703125" style="43" customWidth="1"/>
    <col min="3849" max="3849" width="15" style="43" customWidth="1"/>
    <col min="3850" max="4096" width="9.140625" style="43"/>
    <col min="4097" max="4097" width="24.28515625" style="43" customWidth="1"/>
    <col min="4098" max="4098" width="16" style="43" customWidth="1"/>
    <col min="4099" max="4099" width="13.7109375" style="43" customWidth="1"/>
    <col min="4100" max="4100" width="14.140625" style="43" customWidth="1"/>
    <col min="4101" max="4101" width="15" style="43" customWidth="1"/>
    <col min="4102" max="4102" width="13.42578125" style="43" customWidth="1"/>
    <col min="4103" max="4103" width="14.42578125" style="43" customWidth="1"/>
    <col min="4104" max="4104" width="13.5703125" style="43" customWidth="1"/>
    <col min="4105" max="4105" width="15" style="43" customWidth="1"/>
    <col min="4106" max="4352" width="9.140625" style="43"/>
    <col min="4353" max="4353" width="24.28515625" style="43" customWidth="1"/>
    <col min="4354" max="4354" width="16" style="43" customWidth="1"/>
    <col min="4355" max="4355" width="13.7109375" style="43" customWidth="1"/>
    <col min="4356" max="4356" width="14.140625" style="43" customWidth="1"/>
    <col min="4357" max="4357" width="15" style="43" customWidth="1"/>
    <col min="4358" max="4358" width="13.42578125" style="43" customWidth="1"/>
    <col min="4359" max="4359" width="14.42578125" style="43" customWidth="1"/>
    <col min="4360" max="4360" width="13.5703125" style="43" customWidth="1"/>
    <col min="4361" max="4361" width="15" style="43" customWidth="1"/>
    <col min="4362" max="4608" width="9.140625" style="43"/>
    <col min="4609" max="4609" width="24.28515625" style="43" customWidth="1"/>
    <col min="4610" max="4610" width="16" style="43" customWidth="1"/>
    <col min="4611" max="4611" width="13.7109375" style="43" customWidth="1"/>
    <col min="4612" max="4612" width="14.140625" style="43" customWidth="1"/>
    <col min="4613" max="4613" width="15" style="43" customWidth="1"/>
    <col min="4614" max="4614" width="13.42578125" style="43" customWidth="1"/>
    <col min="4615" max="4615" width="14.42578125" style="43" customWidth="1"/>
    <col min="4616" max="4616" width="13.5703125" style="43" customWidth="1"/>
    <col min="4617" max="4617" width="15" style="43" customWidth="1"/>
    <col min="4618" max="4864" width="9.140625" style="43"/>
    <col min="4865" max="4865" width="24.28515625" style="43" customWidth="1"/>
    <col min="4866" max="4866" width="16" style="43" customWidth="1"/>
    <col min="4867" max="4867" width="13.7109375" style="43" customWidth="1"/>
    <col min="4868" max="4868" width="14.140625" style="43" customWidth="1"/>
    <col min="4869" max="4869" width="15" style="43" customWidth="1"/>
    <col min="4870" max="4870" width="13.42578125" style="43" customWidth="1"/>
    <col min="4871" max="4871" width="14.42578125" style="43" customWidth="1"/>
    <col min="4872" max="4872" width="13.5703125" style="43" customWidth="1"/>
    <col min="4873" max="4873" width="15" style="43" customWidth="1"/>
    <col min="4874" max="5120" width="9.140625" style="43"/>
    <col min="5121" max="5121" width="24.28515625" style="43" customWidth="1"/>
    <col min="5122" max="5122" width="16" style="43" customWidth="1"/>
    <col min="5123" max="5123" width="13.7109375" style="43" customWidth="1"/>
    <col min="5124" max="5124" width="14.140625" style="43" customWidth="1"/>
    <col min="5125" max="5125" width="15" style="43" customWidth="1"/>
    <col min="5126" max="5126" width="13.42578125" style="43" customWidth="1"/>
    <col min="5127" max="5127" width="14.42578125" style="43" customWidth="1"/>
    <col min="5128" max="5128" width="13.5703125" style="43" customWidth="1"/>
    <col min="5129" max="5129" width="15" style="43" customWidth="1"/>
    <col min="5130" max="5376" width="9.140625" style="43"/>
    <col min="5377" max="5377" width="24.28515625" style="43" customWidth="1"/>
    <col min="5378" max="5378" width="16" style="43" customWidth="1"/>
    <col min="5379" max="5379" width="13.7109375" style="43" customWidth="1"/>
    <col min="5380" max="5380" width="14.140625" style="43" customWidth="1"/>
    <col min="5381" max="5381" width="15" style="43" customWidth="1"/>
    <col min="5382" max="5382" width="13.42578125" style="43" customWidth="1"/>
    <col min="5383" max="5383" width="14.42578125" style="43" customWidth="1"/>
    <col min="5384" max="5384" width="13.5703125" style="43" customWidth="1"/>
    <col min="5385" max="5385" width="15" style="43" customWidth="1"/>
    <col min="5386" max="5632" width="9.140625" style="43"/>
    <col min="5633" max="5633" width="24.28515625" style="43" customWidth="1"/>
    <col min="5634" max="5634" width="16" style="43" customWidth="1"/>
    <col min="5635" max="5635" width="13.7109375" style="43" customWidth="1"/>
    <col min="5636" max="5636" width="14.140625" style="43" customWidth="1"/>
    <col min="5637" max="5637" width="15" style="43" customWidth="1"/>
    <col min="5638" max="5638" width="13.42578125" style="43" customWidth="1"/>
    <col min="5639" max="5639" width="14.42578125" style="43" customWidth="1"/>
    <col min="5640" max="5640" width="13.5703125" style="43" customWidth="1"/>
    <col min="5641" max="5641" width="15" style="43" customWidth="1"/>
    <col min="5642" max="5888" width="9.140625" style="43"/>
    <col min="5889" max="5889" width="24.28515625" style="43" customWidth="1"/>
    <col min="5890" max="5890" width="16" style="43" customWidth="1"/>
    <col min="5891" max="5891" width="13.7109375" style="43" customWidth="1"/>
    <col min="5892" max="5892" width="14.140625" style="43" customWidth="1"/>
    <col min="5893" max="5893" width="15" style="43" customWidth="1"/>
    <col min="5894" max="5894" width="13.42578125" style="43" customWidth="1"/>
    <col min="5895" max="5895" width="14.42578125" style="43" customWidth="1"/>
    <col min="5896" max="5896" width="13.5703125" style="43" customWidth="1"/>
    <col min="5897" max="5897" width="15" style="43" customWidth="1"/>
    <col min="5898" max="6144" width="9.140625" style="43"/>
    <col min="6145" max="6145" width="24.28515625" style="43" customWidth="1"/>
    <col min="6146" max="6146" width="16" style="43" customWidth="1"/>
    <col min="6147" max="6147" width="13.7109375" style="43" customWidth="1"/>
    <col min="6148" max="6148" width="14.140625" style="43" customWidth="1"/>
    <col min="6149" max="6149" width="15" style="43" customWidth="1"/>
    <col min="6150" max="6150" width="13.42578125" style="43" customWidth="1"/>
    <col min="6151" max="6151" width="14.42578125" style="43" customWidth="1"/>
    <col min="6152" max="6152" width="13.5703125" style="43" customWidth="1"/>
    <col min="6153" max="6153" width="15" style="43" customWidth="1"/>
    <col min="6154" max="6400" width="9.140625" style="43"/>
    <col min="6401" max="6401" width="24.28515625" style="43" customWidth="1"/>
    <col min="6402" max="6402" width="16" style="43" customWidth="1"/>
    <col min="6403" max="6403" width="13.7109375" style="43" customWidth="1"/>
    <col min="6404" max="6404" width="14.140625" style="43" customWidth="1"/>
    <col min="6405" max="6405" width="15" style="43" customWidth="1"/>
    <col min="6406" max="6406" width="13.42578125" style="43" customWidth="1"/>
    <col min="6407" max="6407" width="14.42578125" style="43" customWidth="1"/>
    <col min="6408" max="6408" width="13.5703125" style="43" customWidth="1"/>
    <col min="6409" max="6409" width="15" style="43" customWidth="1"/>
    <col min="6410" max="6656" width="9.140625" style="43"/>
    <col min="6657" max="6657" width="24.28515625" style="43" customWidth="1"/>
    <col min="6658" max="6658" width="16" style="43" customWidth="1"/>
    <col min="6659" max="6659" width="13.7109375" style="43" customWidth="1"/>
    <col min="6660" max="6660" width="14.140625" style="43" customWidth="1"/>
    <col min="6661" max="6661" width="15" style="43" customWidth="1"/>
    <col min="6662" max="6662" width="13.42578125" style="43" customWidth="1"/>
    <col min="6663" max="6663" width="14.42578125" style="43" customWidth="1"/>
    <col min="6664" max="6664" width="13.5703125" style="43" customWidth="1"/>
    <col min="6665" max="6665" width="15" style="43" customWidth="1"/>
    <col min="6666" max="6912" width="9.140625" style="43"/>
    <col min="6913" max="6913" width="24.28515625" style="43" customWidth="1"/>
    <col min="6914" max="6914" width="16" style="43" customWidth="1"/>
    <col min="6915" max="6915" width="13.7109375" style="43" customWidth="1"/>
    <col min="6916" max="6916" width="14.140625" style="43" customWidth="1"/>
    <col min="6917" max="6917" width="15" style="43" customWidth="1"/>
    <col min="6918" max="6918" width="13.42578125" style="43" customWidth="1"/>
    <col min="6919" max="6919" width="14.42578125" style="43" customWidth="1"/>
    <col min="6920" max="6920" width="13.5703125" style="43" customWidth="1"/>
    <col min="6921" max="6921" width="15" style="43" customWidth="1"/>
    <col min="6922" max="7168" width="9.140625" style="43"/>
    <col min="7169" max="7169" width="24.28515625" style="43" customWidth="1"/>
    <col min="7170" max="7170" width="16" style="43" customWidth="1"/>
    <col min="7171" max="7171" width="13.7109375" style="43" customWidth="1"/>
    <col min="7172" max="7172" width="14.140625" style="43" customWidth="1"/>
    <col min="7173" max="7173" width="15" style="43" customWidth="1"/>
    <col min="7174" max="7174" width="13.42578125" style="43" customWidth="1"/>
    <col min="7175" max="7175" width="14.42578125" style="43" customWidth="1"/>
    <col min="7176" max="7176" width="13.5703125" style="43" customWidth="1"/>
    <col min="7177" max="7177" width="15" style="43" customWidth="1"/>
    <col min="7178" max="7424" width="9.140625" style="43"/>
    <col min="7425" max="7425" width="24.28515625" style="43" customWidth="1"/>
    <col min="7426" max="7426" width="16" style="43" customWidth="1"/>
    <col min="7427" max="7427" width="13.7109375" style="43" customWidth="1"/>
    <col min="7428" max="7428" width="14.140625" style="43" customWidth="1"/>
    <col min="7429" max="7429" width="15" style="43" customWidth="1"/>
    <col min="7430" max="7430" width="13.42578125" style="43" customWidth="1"/>
    <col min="7431" max="7431" width="14.42578125" style="43" customWidth="1"/>
    <col min="7432" max="7432" width="13.5703125" style="43" customWidth="1"/>
    <col min="7433" max="7433" width="15" style="43" customWidth="1"/>
    <col min="7434" max="7680" width="9.140625" style="43"/>
    <col min="7681" max="7681" width="24.28515625" style="43" customWidth="1"/>
    <col min="7682" max="7682" width="16" style="43" customWidth="1"/>
    <col min="7683" max="7683" width="13.7109375" style="43" customWidth="1"/>
    <col min="7684" max="7684" width="14.140625" style="43" customWidth="1"/>
    <col min="7685" max="7685" width="15" style="43" customWidth="1"/>
    <col min="7686" max="7686" width="13.42578125" style="43" customWidth="1"/>
    <col min="7687" max="7687" width="14.42578125" style="43" customWidth="1"/>
    <col min="7688" max="7688" width="13.5703125" style="43" customWidth="1"/>
    <col min="7689" max="7689" width="15" style="43" customWidth="1"/>
    <col min="7690" max="7936" width="9.140625" style="43"/>
    <col min="7937" max="7937" width="24.28515625" style="43" customWidth="1"/>
    <col min="7938" max="7938" width="16" style="43" customWidth="1"/>
    <col min="7939" max="7939" width="13.7109375" style="43" customWidth="1"/>
    <col min="7940" max="7940" width="14.140625" style="43" customWidth="1"/>
    <col min="7941" max="7941" width="15" style="43" customWidth="1"/>
    <col min="7942" max="7942" width="13.42578125" style="43" customWidth="1"/>
    <col min="7943" max="7943" width="14.42578125" style="43" customWidth="1"/>
    <col min="7944" max="7944" width="13.5703125" style="43" customWidth="1"/>
    <col min="7945" max="7945" width="15" style="43" customWidth="1"/>
    <col min="7946" max="8192" width="9.140625" style="43"/>
    <col min="8193" max="8193" width="24.28515625" style="43" customWidth="1"/>
    <col min="8194" max="8194" width="16" style="43" customWidth="1"/>
    <col min="8195" max="8195" width="13.7109375" style="43" customWidth="1"/>
    <col min="8196" max="8196" width="14.140625" style="43" customWidth="1"/>
    <col min="8197" max="8197" width="15" style="43" customWidth="1"/>
    <col min="8198" max="8198" width="13.42578125" style="43" customWidth="1"/>
    <col min="8199" max="8199" width="14.42578125" style="43" customWidth="1"/>
    <col min="8200" max="8200" width="13.5703125" style="43" customWidth="1"/>
    <col min="8201" max="8201" width="15" style="43" customWidth="1"/>
    <col min="8202" max="8448" width="9.140625" style="43"/>
    <col min="8449" max="8449" width="24.28515625" style="43" customWidth="1"/>
    <col min="8450" max="8450" width="16" style="43" customWidth="1"/>
    <col min="8451" max="8451" width="13.7109375" style="43" customWidth="1"/>
    <col min="8452" max="8452" width="14.140625" style="43" customWidth="1"/>
    <col min="8453" max="8453" width="15" style="43" customWidth="1"/>
    <col min="8454" max="8454" width="13.42578125" style="43" customWidth="1"/>
    <col min="8455" max="8455" width="14.42578125" style="43" customWidth="1"/>
    <col min="8456" max="8456" width="13.5703125" style="43" customWidth="1"/>
    <col min="8457" max="8457" width="15" style="43" customWidth="1"/>
    <col min="8458" max="8704" width="9.140625" style="43"/>
    <col min="8705" max="8705" width="24.28515625" style="43" customWidth="1"/>
    <col min="8706" max="8706" width="16" style="43" customWidth="1"/>
    <col min="8707" max="8707" width="13.7109375" style="43" customWidth="1"/>
    <col min="8708" max="8708" width="14.140625" style="43" customWidth="1"/>
    <col min="8709" max="8709" width="15" style="43" customWidth="1"/>
    <col min="8710" max="8710" width="13.42578125" style="43" customWidth="1"/>
    <col min="8711" max="8711" width="14.42578125" style="43" customWidth="1"/>
    <col min="8712" max="8712" width="13.5703125" style="43" customWidth="1"/>
    <col min="8713" max="8713" width="15" style="43" customWidth="1"/>
    <col min="8714" max="8960" width="9.140625" style="43"/>
    <col min="8961" max="8961" width="24.28515625" style="43" customWidth="1"/>
    <col min="8962" max="8962" width="16" style="43" customWidth="1"/>
    <col min="8963" max="8963" width="13.7109375" style="43" customWidth="1"/>
    <col min="8964" max="8964" width="14.140625" style="43" customWidth="1"/>
    <col min="8965" max="8965" width="15" style="43" customWidth="1"/>
    <col min="8966" max="8966" width="13.42578125" style="43" customWidth="1"/>
    <col min="8967" max="8967" width="14.42578125" style="43" customWidth="1"/>
    <col min="8968" max="8968" width="13.5703125" style="43" customWidth="1"/>
    <col min="8969" max="8969" width="15" style="43" customWidth="1"/>
    <col min="8970" max="9216" width="9.140625" style="43"/>
    <col min="9217" max="9217" width="24.28515625" style="43" customWidth="1"/>
    <col min="9218" max="9218" width="16" style="43" customWidth="1"/>
    <col min="9219" max="9219" width="13.7109375" style="43" customWidth="1"/>
    <col min="9220" max="9220" width="14.140625" style="43" customWidth="1"/>
    <col min="9221" max="9221" width="15" style="43" customWidth="1"/>
    <col min="9222" max="9222" width="13.42578125" style="43" customWidth="1"/>
    <col min="9223" max="9223" width="14.42578125" style="43" customWidth="1"/>
    <col min="9224" max="9224" width="13.5703125" style="43" customWidth="1"/>
    <col min="9225" max="9225" width="15" style="43" customWidth="1"/>
    <col min="9226" max="9472" width="9.140625" style="43"/>
    <col min="9473" max="9473" width="24.28515625" style="43" customWidth="1"/>
    <col min="9474" max="9474" width="16" style="43" customWidth="1"/>
    <col min="9475" max="9475" width="13.7109375" style="43" customWidth="1"/>
    <col min="9476" max="9476" width="14.140625" style="43" customWidth="1"/>
    <col min="9477" max="9477" width="15" style="43" customWidth="1"/>
    <col min="9478" max="9478" width="13.42578125" style="43" customWidth="1"/>
    <col min="9479" max="9479" width="14.42578125" style="43" customWidth="1"/>
    <col min="9480" max="9480" width="13.5703125" style="43" customWidth="1"/>
    <col min="9481" max="9481" width="15" style="43" customWidth="1"/>
    <col min="9482" max="9728" width="9.140625" style="43"/>
    <col min="9729" max="9729" width="24.28515625" style="43" customWidth="1"/>
    <col min="9730" max="9730" width="16" style="43" customWidth="1"/>
    <col min="9731" max="9731" width="13.7109375" style="43" customWidth="1"/>
    <col min="9732" max="9732" width="14.140625" style="43" customWidth="1"/>
    <col min="9733" max="9733" width="15" style="43" customWidth="1"/>
    <col min="9734" max="9734" width="13.42578125" style="43" customWidth="1"/>
    <col min="9735" max="9735" width="14.42578125" style="43" customWidth="1"/>
    <col min="9736" max="9736" width="13.5703125" style="43" customWidth="1"/>
    <col min="9737" max="9737" width="15" style="43" customWidth="1"/>
    <col min="9738" max="9984" width="9.140625" style="43"/>
    <col min="9985" max="9985" width="24.28515625" style="43" customWidth="1"/>
    <col min="9986" max="9986" width="16" style="43" customWidth="1"/>
    <col min="9987" max="9987" width="13.7109375" style="43" customWidth="1"/>
    <col min="9988" max="9988" width="14.140625" style="43" customWidth="1"/>
    <col min="9989" max="9989" width="15" style="43" customWidth="1"/>
    <col min="9990" max="9990" width="13.42578125" style="43" customWidth="1"/>
    <col min="9991" max="9991" width="14.42578125" style="43" customWidth="1"/>
    <col min="9992" max="9992" width="13.5703125" style="43" customWidth="1"/>
    <col min="9993" max="9993" width="15" style="43" customWidth="1"/>
    <col min="9994" max="10240" width="9.140625" style="43"/>
    <col min="10241" max="10241" width="24.28515625" style="43" customWidth="1"/>
    <col min="10242" max="10242" width="16" style="43" customWidth="1"/>
    <col min="10243" max="10243" width="13.7109375" style="43" customWidth="1"/>
    <col min="10244" max="10244" width="14.140625" style="43" customWidth="1"/>
    <col min="10245" max="10245" width="15" style="43" customWidth="1"/>
    <col min="10246" max="10246" width="13.42578125" style="43" customWidth="1"/>
    <col min="10247" max="10247" width="14.42578125" style="43" customWidth="1"/>
    <col min="10248" max="10248" width="13.5703125" style="43" customWidth="1"/>
    <col min="10249" max="10249" width="15" style="43" customWidth="1"/>
    <col min="10250" max="10496" width="9.140625" style="43"/>
    <col min="10497" max="10497" width="24.28515625" style="43" customWidth="1"/>
    <col min="10498" max="10498" width="16" style="43" customWidth="1"/>
    <col min="10499" max="10499" width="13.7109375" style="43" customWidth="1"/>
    <col min="10500" max="10500" width="14.140625" style="43" customWidth="1"/>
    <col min="10501" max="10501" width="15" style="43" customWidth="1"/>
    <col min="10502" max="10502" width="13.42578125" style="43" customWidth="1"/>
    <col min="10503" max="10503" width="14.42578125" style="43" customWidth="1"/>
    <col min="10504" max="10504" width="13.5703125" style="43" customWidth="1"/>
    <col min="10505" max="10505" width="15" style="43" customWidth="1"/>
    <col min="10506" max="10752" width="9.140625" style="43"/>
    <col min="10753" max="10753" width="24.28515625" style="43" customWidth="1"/>
    <col min="10754" max="10754" width="16" style="43" customWidth="1"/>
    <col min="10755" max="10755" width="13.7109375" style="43" customWidth="1"/>
    <col min="10756" max="10756" width="14.140625" style="43" customWidth="1"/>
    <col min="10757" max="10757" width="15" style="43" customWidth="1"/>
    <col min="10758" max="10758" width="13.42578125" style="43" customWidth="1"/>
    <col min="10759" max="10759" width="14.42578125" style="43" customWidth="1"/>
    <col min="10760" max="10760" width="13.5703125" style="43" customWidth="1"/>
    <col min="10761" max="10761" width="15" style="43" customWidth="1"/>
    <col min="10762" max="11008" width="9.140625" style="43"/>
    <col min="11009" max="11009" width="24.28515625" style="43" customWidth="1"/>
    <col min="11010" max="11010" width="16" style="43" customWidth="1"/>
    <col min="11011" max="11011" width="13.7109375" style="43" customWidth="1"/>
    <col min="11012" max="11012" width="14.140625" style="43" customWidth="1"/>
    <col min="11013" max="11013" width="15" style="43" customWidth="1"/>
    <col min="11014" max="11014" width="13.42578125" style="43" customWidth="1"/>
    <col min="11015" max="11015" width="14.42578125" style="43" customWidth="1"/>
    <col min="11016" max="11016" width="13.5703125" style="43" customWidth="1"/>
    <col min="11017" max="11017" width="15" style="43" customWidth="1"/>
    <col min="11018" max="11264" width="9.140625" style="43"/>
    <col min="11265" max="11265" width="24.28515625" style="43" customWidth="1"/>
    <col min="11266" max="11266" width="16" style="43" customWidth="1"/>
    <col min="11267" max="11267" width="13.7109375" style="43" customWidth="1"/>
    <col min="11268" max="11268" width="14.140625" style="43" customWidth="1"/>
    <col min="11269" max="11269" width="15" style="43" customWidth="1"/>
    <col min="11270" max="11270" width="13.42578125" style="43" customWidth="1"/>
    <col min="11271" max="11271" width="14.42578125" style="43" customWidth="1"/>
    <col min="11272" max="11272" width="13.5703125" style="43" customWidth="1"/>
    <col min="11273" max="11273" width="15" style="43" customWidth="1"/>
    <col min="11274" max="11520" width="9.140625" style="43"/>
    <col min="11521" max="11521" width="24.28515625" style="43" customWidth="1"/>
    <col min="11522" max="11522" width="16" style="43" customWidth="1"/>
    <col min="11523" max="11523" width="13.7109375" style="43" customWidth="1"/>
    <col min="11524" max="11524" width="14.140625" style="43" customWidth="1"/>
    <col min="11525" max="11525" width="15" style="43" customWidth="1"/>
    <col min="11526" max="11526" width="13.42578125" style="43" customWidth="1"/>
    <col min="11527" max="11527" width="14.42578125" style="43" customWidth="1"/>
    <col min="11528" max="11528" width="13.5703125" style="43" customWidth="1"/>
    <col min="11529" max="11529" width="15" style="43" customWidth="1"/>
    <col min="11530" max="11776" width="9.140625" style="43"/>
    <col min="11777" max="11777" width="24.28515625" style="43" customWidth="1"/>
    <col min="11778" max="11778" width="16" style="43" customWidth="1"/>
    <col min="11779" max="11779" width="13.7109375" style="43" customWidth="1"/>
    <col min="11780" max="11780" width="14.140625" style="43" customWidth="1"/>
    <col min="11781" max="11781" width="15" style="43" customWidth="1"/>
    <col min="11782" max="11782" width="13.42578125" style="43" customWidth="1"/>
    <col min="11783" max="11783" width="14.42578125" style="43" customWidth="1"/>
    <col min="11784" max="11784" width="13.5703125" style="43" customWidth="1"/>
    <col min="11785" max="11785" width="15" style="43" customWidth="1"/>
    <col min="11786" max="12032" width="9.140625" style="43"/>
    <col min="12033" max="12033" width="24.28515625" style="43" customWidth="1"/>
    <col min="12034" max="12034" width="16" style="43" customWidth="1"/>
    <col min="12035" max="12035" width="13.7109375" style="43" customWidth="1"/>
    <col min="12036" max="12036" width="14.140625" style="43" customWidth="1"/>
    <col min="12037" max="12037" width="15" style="43" customWidth="1"/>
    <col min="12038" max="12038" width="13.42578125" style="43" customWidth="1"/>
    <col min="12039" max="12039" width="14.42578125" style="43" customWidth="1"/>
    <col min="12040" max="12040" width="13.5703125" style="43" customWidth="1"/>
    <col min="12041" max="12041" width="15" style="43" customWidth="1"/>
    <col min="12042" max="12288" width="9.140625" style="43"/>
    <col min="12289" max="12289" width="24.28515625" style="43" customWidth="1"/>
    <col min="12290" max="12290" width="16" style="43" customWidth="1"/>
    <col min="12291" max="12291" width="13.7109375" style="43" customWidth="1"/>
    <col min="12292" max="12292" width="14.140625" style="43" customWidth="1"/>
    <col min="12293" max="12293" width="15" style="43" customWidth="1"/>
    <col min="12294" max="12294" width="13.42578125" style="43" customWidth="1"/>
    <col min="12295" max="12295" width="14.42578125" style="43" customWidth="1"/>
    <col min="12296" max="12296" width="13.5703125" style="43" customWidth="1"/>
    <col min="12297" max="12297" width="15" style="43" customWidth="1"/>
    <col min="12298" max="12544" width="9.140625" style="43"/>
    <col min="12545" max="12545" width="24.28515625" style="43" customWidth="1"/>
    <col min="12546" max="12546" width="16" style="43" customWidth="1"/>
    <col min="12547" max="12547" width="13.7109375" style="43" customWidth="1"/>
    <col min="12548" max="12548" width="14.140625" style="43" customWidth="1"/>
    <col min="12549" max="12549" width="15" style="43" customWidth="1"/>
    <col min="12550" max="12550" width="13.42578125" style="43" customWidth="1"/>
    <col min="12551" max="12551" width="14.42578125" style="43" customWidth="1"/>
    <col min="12552" max="12552" width="13.5703125" style="43" customWidth="1"/>
    <col min="12553" max="12553" width="15" style="43" customWidth="1"/>
    <col min="12554" max="12800" width="9.140625" style="43"/>
    <col min="12801" max="12801" width="24.28515625" style="43" customWidth="1"/>
    <col min="12802" max="12802" width="16" style="43" customWidth="1"/>
    <col min="12803" max="12803" width="13.7109375" style="43" customWidth="1"/>
    <col min="12804" max="12804" width="14.140625" style="43" customWidth="1"/>
    <col min="12805" max="12805" width="15" style="43" customWidth="1"/>
    <col min="12806" max="12806" width="13.42578125" style="43" customWidth="1"/>
    <col min="12807" max="12807" width="14.42578125" style="43" customWidth="1"/>
    <col min="12808" max="12808" width="13.5703125" style="43" customWidth="1"/>
    <col min="12809" max="12809" width="15" style="43" customWidth="1"/>
    <col min="12810" max="13056" width="9.140625" style="43"/>
    <col min="13057" max="13057" width="24.28515625" style="43" customWidth="1"/>
    <col min="13058" max="13058" width="16" style="43" customWidth="1"/>
    <col min="13059" max="13059" width="13.7109375" style="43" customWidth="1"/>
    <col min="13060" max="13060" width="14.140625" style="43" customWidth="1"/>
    <col min="13061" max="13061" width="15" style="43" customWidth="1"/>
    <col min="13062" max="13062" width="13.42578125" style="43" customWidth="1"/>
    <col min="13063" max="13063" width="14.42578125" style="43" customWidth="1"/>
    <col min="13064" max="13064" width="13.5703125" style="43" customWidth="1"/>
    <col min="13065" max="13065" width="15" style="43" customWidth="1"/>
    <col min="13066" max="13312" width="9.140625" style="43"/>
    <col min="13313" max="13313" width="24.28515625" style="43" customWidth="1"/>
    <col min="13314" max="13314" width="16" style="43" customWidth="1"/>
    <col min="13315" max="13315" width="13.7109375" style="43" customWidth="1"/>
    <col min="13316" max="13316" width="14.140625" style="43" customWidth="1"/>
    <col min="13317" max="13317" width="15" style="43" customWidth="1"/>
    <col min="13318" max="13318" width="13.42578125" style="43" customWidth="1"/>
    <col min="13319" max="13319" width="14.42578125" style="43" customWidth="1"/>
    <col min="13320" max="13320" width="13.5703125" style="43" customWidth="1"/>
    <col min="13321" max="13321" width="15" style="43" customWidth="1"/>
    <col min="13322" max="13568" width="9.140625" style="43"/>
    <col min="13569" max="13569" width="24.28515625" style="43" customWidth="1"/>
    <col min="13570" max="13570" width="16" style="43" customWidth="1"/>
    <col min="13571" max="13571" width="13.7109375" style="43" customWidth="1"/>
    <col min="13572" max="13572" width="14.140625" style="43" customWidth="1"/>
    <col min="13573" max="13573" width="15" style="43" customWidth="1"/>
    <col min="13574" max="13574" width="13.42578125" style="43" customWidth="1"/>
    <col min="13575" max="13575" width="14.42578125" style="43" customWidth="1"/>
    <col min="13576" max="13576" width="13.5703125" style="43" customWidth="1"/>
    <col min="13577" max="13577" width="15" style="43" customWidth="1"/>
    <col min="13578" max="13824" width="9.140625" style="43"/>
    <col min="13825" max="13825" width="24.28515625" style="43" customWidth="1"/>
    <col min="13826" max="13826" width="16" style="43" customWidth="1"/>
    <col min="13827" max="13827" width="13.7109375" style="43" customWidth="1"/>
    <col min="13828" max="13828" width="14.140625" style="43" customWidth="1"/>
    <col min="13829" max="13829" width="15" style="43" customWidth="1"/>
    <col min="13830" max="13830" width="13.42578125" style="43" customWidth="1"/>
    <col min="13831" max="13831" width="14.42578125" style="43" customWidth="1"/>
    <col min="13832" max="13832" width="13.5703125" style="43" customWidth="1"/>
    <col min="13833" max="13833" width="15" style="43" customWidth="1"/>
    <col min="13834" max="14080" width="9.140625" style="43"/>
    <col min="14081" max="14081" width="24.28515625" style="43" customWidth="1"/>
    <col min="14082" max="14082" width="16" style="43" customWidth="1"/>
    <col min="14083" max="14083" width="13.7109375" style="43" customWidth="1"/>
    <col min="14084" max="14084" width="14.140625" style="43" customWidth="1"/>
    <col min="14085" max="14085" width="15" style="43" customWidth="1"/>
    <col min="14086" max="14086" width="13.42578125" style="43" customWidth="1"/>
    <col min="14087" max="14087" width="14.42578125" style="43" customWidth="1"/>
    <col min="14088" max="14088" width="13.5703125" style="43" customWidth="1"/>
    <col min="14089" max="14089" width="15" style="43" customWidth="1"/>
    <col min="14090" max="14336" width="9.140625" style="43"/>
    <col min="14337" max="14337" width="24.28515625" style="43" customWidth="1"/>
    <col min="14338" max="14338" width="16" style="43" customWidth="1"/>
    <col min="14339" max="14339" width="13.7109375" style="43" customWidth="1"/>
    <col min="14340" max="14340" width="14.140625" style="43" customWidth="1"/>
    <col min="14341" max="14341" width="15" style="43" customWidth="1"/>
    <col min="14342" max="14342" width="13.42578125" style="43" customWidth="1"/>
    <col min="14343" max="14343" width="14.42578125" style="43" customWidth="1"/>
    <col min="14344" max="14344" width="13.5703125" style="43" customWidth="1"/>
    <col min="14345" max="14345" width="15" style="43" customWidth="1"/>
    <col min="14346" max="14592" width="9.140625" style="43"/>
    <col min="14593" max="14593" width="24.28515625" style="43" customWidth="1"/>
    <col min="14594" max="14594" width="16" style="43" customWidth="1"/>
    <col min="14595" max="14595" width="13.7109375" style="43" customWidth="1"/>
    <col min="14596" max="14596" width="14.140625" style="43" customWidth="1"/>
    <col min="14597" max="14597" width="15" style="43" customWidth="1"/>
    <col min="14598" max="14598" width="13.42578125" style="43" customWidth="1"/>
    <col min="14599" max="14599" width="14.42578125" style="43" customWidth="1"/>
    <col min="14600" max="14600" width="13.5703125" style="43" customWidth="1"/>
    <col min="14601" max="14601" width="15" style="43" customWidth="1"/>
    <col min="14602" max="14848" width="9.140625" style="43"/>
    <col min="14849" max="14849" width="24.28515625" style="43" customWidth="1"/>
    <col min="14850" max="14850" width="16" style="43" customWidth="1"/>
    <col min="14851" max="14851" width="13.7109375" style="43" customWidth="1"/>
    <col min="14852" max="14852" width="14.140625" style="43" customWidth="1"/>
    <col min="14853" max="14853" width="15" style="43" customWidth="1"/>
    <col min="14854" max="14854" width="13.42578125" style="43" customWidth="1"/>
    <col min="14855" max="14855" width="14.42578125" style="43" customWidth="1"/>
    <col min="14856" max="14856" width="13.5703125" style="43" customWidth="1"/>
    <col min="14857" max="14857" width="15" style="43" customWidth="1"/>
    <col min="14858" max="15104" width="9.140625" style="43"/>
    <col min="15105" max="15105" width="24.28515625" style="43" customWidth="1"/>
    <col min="15106" max="15106" width="16" style="43" customWidth="1"/>
    <col min="15107" max="15107" width="13.7109375" style="43" customWidth="1"/>
    <col min="15108" max="15108" width="14.140625" style="43" customWidth="1"/>
    <col min="15109" max="15109" width="15" style="43" customWidth="1"/>
    <col min="15110" max="15110" width="13.42578125" style="43" customWidth="1"/>
    <col min="15111" max="15111" width="14.42578125" style="43" customWidth="1"/>
    <col min="15112" max="15112" width="13.5703125" style="43" customWidth="1"/>
    <col min="15113" max="15113" width="15" style="43" customWidth="1"/>
    <col min="15114" max="15360" width="9.140625" style="43"/>
    <col min="15361" max="15361" width="24.28515625" style="43" customWidth="1"/>
    <col min="15362" max="15362" width="16" style="43" customWidth="1"/>
    <col min="15363" max="15363" width="13.7109375" style="43" customWidth="1"/>
    <col min="15364" max="15364" width="14.140625" style="43" customWidth="1"/>
    <col min="15365" max="15365" width="15" style="43" customWidth="1"/>
    <col min="15366" max="15366" width="13.42578125" style="43" customWidth="1"/>
    <col min="15367" max="15367" width="14.42578125" style="43" customWidth="1"/>
    <col min="15368" max="15368" width="13.5703125" style="43" customWidth="1"/>
    <col min="15369" max="15369" width="15" style="43" customWidth="1"/>
    <col min="15370" max="15616" width="9.140625" style="43"/>
    <col min="15617" max="15617" width="24.28515625" style="43" customWidth="1"/>
    <col min="15618" max="15618" width="16" style="43" customWidth="1"/>
    <col min="15619" max="15619" width="13.7109375" style="43" customWidth="1"/>
    <col min="15620" max="15620" width="14.140625" style="43" customWidth="1"/>
    <col min="15621" max="15621" width="15" style="43" customWidth="1"/>
    <col min="15622" max="15622" width="13.42578125" style="43" customWidth="1"/>
    <col min="15623" max="15623" width="14.42578125" style="43" customWidth="1"/>
    <col min="15624" max="15624" width="13.5703125" style="43" customWidth="1"/>
    <col min="15625" max="15625" width="15" style="43" customWidth="1"/>
    <col min="15626" max="15872" width="9.140625" style="43"/>
    <col min="15873" max="15873" width="24.28515625" style="43" customWidth="1"/>
    <col min="15874" max="15874" width="16" style="43" customWidth="1"/>
    <col min="15875" max="15875" width="13.7109375" style="43" customWidth="1"/>
    <col min="15876" max="15876" width="14.140625" style="43" customWidth="1"/>
    <col min="15877" max="15877" width="15" style="43" customWidth="1"/>
    <col min="15878" max="15878" width="13.42578125" style="43" customWidth="1"/>
    <col min="15879" max="15879" width="14.42578125" style="43" customWidth="1"/>
    <col min="15880" max="15880" width="13.5703125" style="43" customWidth="1"/>
    <col min="15881" max="15881" width="15" style="43" customWidth="1"/>
    <col min="15882" max="16128" width="9.140625" style="43"/>
    <col min="16129" max="16129" width="24.28515625" style="43" customWidth="1"/>
    <col min="16130" max="16130" width="16" style="43" customWidth="1"/>
    <col min="16131" max="16131" width="13.7109375" style="43" customWidth="1"/>
    <col min="16132" max="16132" width="14.140625" style="43" customWidth="1"/>
    <col min="16133" max="16133" width="15" style="43" customWidth="1"/>
    <col min="16134" max="16134" width="13.42578125" style="43" customWidth="1"/>
    <col min="16135" max="16135" width="14.42578125" style="43" customWidth="1"/>
    <col min="16136" max="16136" width="13.5703125" style="43" customWidth="1"/>
    <col min="16137" max="16137" width="15" style="43" customWidth="1"/>
    <col min="16138" max="16384" width="9.140625" style="43"/>
  </cols>
  <sheetData>
    <row r="1" spans="1:9" x14ac:dyDescent="0.2">
      <c r="A1" s="1" t="s">
        <v>23</v>
      </c>
    </row>
    <row r="3" spans="1:9" ht="15.75" x14ac:dyDescent="0.25">
      <c r="A3" s="54" t="s">
        <v>204</v>
      </c>
      <c r="B3" s="42"/>
      <c r="C3" s="42"/>
      <c r="D3" s="42"/>
      <c r="E3" s="42"/>
      <c r="F3" s="42"/>
      <c r="G3" s="42"/>
    </row>
    <row r="4" spans="1:9" x14ac:dyDescent="0.25">
      <c r="A4" s="212" t="s">
        <v>0</v>
      </c>
    </row>
    <row r="5" spans="1:9" x14ac:dyDescent="0.25">
      <c r="B5" s="42"/>
      <c r="C5" s="42"/>
      <c r="D5" s="42"/>
      <c r="E5" s="44"/>
      <c r="F5" s="42"/>
      <c r="G5" s="42"/>
      <c r="H5" s="44"/>
    </row>
    <row r="6" spans="1:9" ht="38.25" x14ac:dyDescent="0.25">
      <c r="A6" s="102" t="s">
        <v>1</v>
      </c>
      <c r="B6" s="213" t="s">
        <v>2</v>
      </c>
      <c r="C6" s="213" t="s">
        <v>3</v>
      </c>
      <c r="D6" s="213" t="s">
        <v>4</v>
      </c>
      <c r="E6" s="213" t="s">
        <v>5</v>
      </c>
      <c r="F6" s="213" t="s">
        <v>6</v>
      </c>
      <c r="G6" s="213" t="s">
        <v>7</v>
      </c>
      <c r="H6" s="213" t="s">
        <v>8</v>
      </c>
      <c r="I6" s="214" t="s">
        <v>9</v>
      </c>
    </row>
    <row r="7" spans="1:9" x14ac:dyDescent="0.25">
      <c r="A7" s="124" t="s">
        <v>10</v>
      </c>
      <c r="B7" s="213">
        <v>1111</v>
      </c>
      <c r="C7" s="213">
        <v>1112</v>
      </c>
      <c r="D7" s="213">
        <v>1113</v>
      </c>
      <c r="E7" s="213">
        <v>1121</v>
      </c>
      <c r="F7" s="213">
        <v>1122</v>
      </c>
      <c r="G7" s="213">
        <v>1211</v>
      </c>
      <c r="H7" s="213">
        <v>1511</v>
      </c>
      <c r="I7" s="214"/>
    </row>
    <row r="8" spans="1:9" x14ac:dyDescent="0.25">
      <c r="A8" s="103" t="s">
        <v>11</v>
      </c>
      <c r="B8" s="215">
        <v>2292264.56</v>
      </c>
      <c r="C8" s="216">
        <v>114957.21</v>
      </c>
      <c r="D8" s="216">
        <v>312679.36</v>
      </c>
      <c r="E8" s="216">
        <v>716997.45</v>
      </c>
      <c r="F8" s="217"/>
      <c r="G8" s="218">
        <v>6244942.2400000002</v>
      </c>
      <c r="H8" s="219">
        <v>8923.2099999999991</v>
      </c>
      <c r="I8" s="220">
        <f>SUM(B8:H8)</f>
        <v>9690764.0300000012</v>
      </c>
    </row>
    <row r="9" spans="1:9" x14ac:dyDescent="0.25">
      <c r="A9" s="103" t="s">
        <v>12</v>
      </c>
      <c r="B9" s="221">
        <v>1708443.5</v>
      </c>
      <c r="C9" s="222">
        <v>55882.400000000001</v>
      </c>
      <c r="D9" s="222">
        <v>368392.48</v>
      </c>
      <c r="E9" s="222">
        <v>253009.09</v>
      </c>
      <c r="F9" s="223"/>
      <c r="G9" s="224">
        <v>7665699.6299999999</v>
      </c>
      <c r="H9" s="225">
        <v>25008.89</v>
      </c>
      <c r="I9" s="220">
        <f t="shared" ref="I9:I19" si="0">SUM(B9:H9)</f>
        <v>10076435.99</v>
      </c>
    </row>
    <row r="10" spans="1:9" x14ac:dyDescent="0.25">
      <c r="A10" s="103" t="s">
        <v>13</v>
      </c>
      <c r="B10" s="221">
        <v>1272255.23</v>
      </c>
      <c r="C10" s="222">
        <v>216641.85</v>
      </c>
      <c r="D10" s="222">
        <v>252063.32</v>
      </c>
      <c r="E10" s="222">
        <v>5076307.3499999996</v>
      </c>
      <c r="F10" s="223"/>
      <c r="G10" s="224">
        <v>3537018.85</v>
      </c>
      <c r="H10" s="225">
        <v>24100.51</v>
      </c>
      <c r="I10" s="220">
        <f t="shared" si="0"/>
        <v>10378387.109999999</v>
      </c>
    </row>
    <row r="11" spans="1:9" x14ac:dyDescent="0.25">
      <c r="A11" s="103" t="s">
        <v>14</v>
      </c>
      <c r="B11" s="221">
        <v>1321392.95</v>
      </c>
      <c r="C11" s="222">
        <v>0</v>
      </c>
      <c r="D11" s="222">
        <v>294694.25</v>
      </c>
      <c r="E11" s="222">
        <v>1345691.58</v>
      </c>
      <c r="F11" s="223"/>
      <c r="G11" s="224">
        <v>5460752.2599999998</v>
      </c>
      <c r="H11" s="225">
        <v>13798.23</v>
      </c>
      <c r="I11" s="220">
        <f t="shared" si="0"/>
        <v>8436329.2699999996</v>
      </c>
    </row>
    <row r="12" spans="1:9" x14ac:dyDescent="0.25">
      <c r="A12" s="103" t="s">
        <v>15</v>
      </c>
      <c r="B12" s="221">
        <v>1546144.23</v>
      </c>
      <c r="C12" s="222">
        <v>0</v>
      </c>
      <c r="D12" s="222">
        <v>333650.17</v>
      </c>
      <c r="E12" s="222">
        <v>698587.1</v>
      </c>
      <c r="F12" s="223"/>
      <c r="G12" s="224">
        <v>8388824.7799999993</v>
      </c>
      <c r="H12" s="225">
        <v>0</v>
      </c>
      <c r="I12" s="220">
        <f t="shared" si="0"/>
        <v>10967206.279999999</v>
      </c>
    </row>
    <row r="13" spans="1:9" x14ac:dyDescent="0.25">
      <c r="A13" s="103" t="s">
        <v>16</v>
      </c>
      <c r="B13" s="221">
        <v>2083053.69</v>
      </c>
      <c r="C13" s="222">
        <v>0</v>
      </c>
      <c r="D13" s="222">
        <v>365255.9</v>
      </c>
      <c r="E13" s="222">
        <v>5517924.9199999999</v>
      </c>
      <c r="F13" s="223"/>
      <c r="G13" s="224">
        <v>5488121.7800000003</v>
      </c>
      <c r="H13" s="225">
        <v>2861419.92</v>
      </c>
      <c r="I13" s="220">
        <f t="shared" si="0"/>
        <v>16315776.209999999</v>
      </c>
    </row>
    <row r="14" spans="1:9" x14ac:dyDescent="0.25">
      <c r="A14" s="103" t="s">
        <v>17</v>
      </c>
      <c r="B14" s="221">
        <v>2175024.2799999998</v>
      </c>
      <c r="C14" s="222">
        <v>689899.07</v>
      </c>
      <c r="D14" s="222">
        <v>470318.88</v>
      </c>
      <c r="E14" s="222">
        <v>8557366.6799999997</v>
      </c>
      <c r="F14" s="226">
        <v>3385040</v>
      </c>
      <c r="G14" s="227">
        <v>7158675.4400000004</v>
      </c>
      <c r="H14" s="225">
        <v>84537.1</v>
      </c>
      <c r="I14" s="220">
        <f t="shared" si="0"/>
        <v>22520861.450000003</v>
      </c>
    </row>
    <row r="15" spans="1:9" x14ac:dyDescent="0.25">
      <c r="A15" s="103" t="s">
        <v>18</v>
      </c>
      <c r="B15" s="221">
        <v>1976815.66</v>
      </c>
      <c r="C15" s="222">
        <v>0</v>
      </c>
      <c r="D15" s="222">
        <v>500980.26</v>
      </c>
      <c r="E15" s="222">
        <v>0</v>
      </c>
      <c r="F15" s="223"/>
      <c r="G15" s="224">
        <v>8052979.3700000001</v>
      </c>
      <c r="H15" s="225">
        <v>18086.12</v>
      </c>
      <c r="I15" s="220">
        <f t="shared" si="0"/>
        <v>10548861.409999998</v>
      </c>
    </row>
    <row r="16" spans="1:9" x14ac:dyDescent="0.25">
      <c r="A16" s="103" t="s">
        <v>19</v>
      </c>
      <c r="B16" s="221">
        <v>2217510.4700000002</v>
      </c>
      <c r="C16" s="222">
        <v>330655.11</v>
      </c>
      <c r="D16" s="222">
        <v>491614.27</v>
      </c>
      <c r="E16" s="222">
        <v>5566767.3399999999</v>
      </c>
      <c r="F16" s="223"/>
      <c r="G16" s="224">
        <v>5479097.7000000002</v>
      </c>
      <c r="H16" s="225">
        <v>107551.03999999999</v>
      </c>
      <c r="I16" s="220">
        <f t="shared" si="0"/>
        <v>14193195.93</v>
      </c>
    </row>
    <row r="17" spans="1:9" x14ac:dyDescent="0.25">
      <c r="A17" s="103" t="s">
        <v>20</v>
      </c>
      <c r="B17" s="221">
        <v>2016531.51</v>
      </c>
      <c r="C17" s="222">
        <v>117411.23</v>
      </c>
      <c r="D17" s="222">
        <v>372483.91</v>
      </c>
      <c r="E17" s="222">
        <v>1031799.46</v>
      </c>
      <c r="F17" s="223"/>
      <c r="G17" s="224">
        <v>6540916.7699999996</v>
      </c>
      <c r="H17" s="225">
        <v>36944.949999999997</v>
      </c>
      <c r="I17" s="220">
        <f t="shared" si="0"/>
        <v>10116087.829999998</v>
      </c>
    </row>
    <row r="18" spans="1:9" x14ac:dyDescent="0.25">
      <c r="A18" s="103" t="s">
        <v>21</v>
      </c>
      <c r="B18" s="221">
        <v>2175020.9500000002</v>
      </c>
      <c r="C18" s="222">
        <v>86923.49</v>
      </c>
      <c r="D18" s="222">
        <v>409914.22</v>
      </c>
      <c r="E18" s="222">
        <v>103391.16</v>
      </c>
      <c r="F18" s="223"/>
      <c r="G18" s="224">
        <v>9474035.6799999997</v>
      </c>
      <c r="H18" s="225">
        <v>16530.93</v>
      </c>
      <c r="I18" s="220">
        <f t="shared" si="0"/>
        <v>12265816.43</v>
      </c>
    </row>
    <row r="19" spans="1:9" x14ac:dyDescent="0.25">
      <c r="A19" s="103" t="s">
        <v>22</v>
      </c>
      <c r="B19" s="221">
        <v>2637305.8199999998</v>
      </c>
      <c r="C19" s="222">
        <v>478468.29</v>
      </c>
      <c r="D19" s="222">
        <v>475718.85</v>
      </c>
      <c r="E19" s="222">
        <v>6274963.21</v>
      </c>
      <c r="F19" s="223"/>
      <c r="G19" s="224">
        <v>6340723.4299999997</v>
      </c>
      <c r="H19" s="225">
        <v>651711.30000000005</v>
      </c>
      <c r="I19" s="228">
        <f t="shared" si="0"/>
        <v>16858890.899999999</v>
      </c>
    </row>
    <row r="20" spans="1:9" ht="30" x14ac:dyDescent="0.25">
      <c r="A20" s="104" t="s">
        <v>205</v>
      </c>
      <c r="B20" s="229">
        <f>SUM(B8:B19)</f>
        <v>23421762.850000001</v>
      </c>
      <c r="C20" s="229">
        <f t="shared" ref="C20:H20" si="1">SUM(C8:C19)</f>
        <v>2090838.6500000001</v>
      </c>
      <c r="D20" s="229">
        <f t="shared" si="1"/>
        <v>4647765.87</v>
      </c>
      <c r="E20" s="229">
        <f t="shared" si="1"/>
        <v>35142805.339999996</v>
      </c>
      <c r="F20" s="229">
        <f t="shared" si="1"/>
        <v>3385040</v>
      </c>
      <c r="G20" s="229">
        <f t="shared" si="1"/>
        <v>79831787.930000007</v>
      </c>
      <c r="H20" s="229">
        <f t="shared" si="1"/>
        <v>3848612.2</v>
      </c>
      <c r="I20" s="229">
        <f>SUM(I8:I19)</f>
        <v>152368612.84</v>
      </c>
    </row>
    <row r="21" spans="1:9" ht="15" x14ac:dyDescent="0.25">
      <c r="A21" s="105"/>
      <c r="B21" s="230"/>
      <c r="C21" s="230"/>
      <c r="D21" s="230"/>
      <c r="E21" s="230"/>
      <c r="F21" s="230"/>
      <c r="G21" s="230"/>
      <c r="H21" s="230"/>
      <c r="I21" s="230"/>
    </row>
    <row r="22" spans="1:9" ht="38.25" x14ac:dyDescent="0.25">
      <c r="A22" s="102" t="s">
        <v>206</v>
      </c>
      <c r="B22" s="223">
        <v>20816000</v>
      </c>
      <c r="C22" s="223">
        <v>1154000</v>
      </c>
      <c r="D22" s="223">
        <v>3540000</v>
      </c>
      <c r="E22" s="223">
        <v>29924000</v>
      </c>
      <c r="F22" s="223"/>
      <c r="G22" s="223">
        <v>67948000</v>
      </c>
      <c r="H22" s="223">
        <v>3609000</v>
      </c>
      <c r="I22" s="223">
        <f>SUM(B22:H22)</f>
        <v>126991000</v>
      </c>
    </row>
    <row r="23" spans="1:9" ht="38.25" x14ac:dyDescent="0.25">
      <c r="A23" s="102" t="s">
        <v>207</v>
      </c>
      <c r="B23" s="223">
        <v>20816000</v>
      </c>
      <c r="C23" s="223">
        <v>1154000</v>
      </c>
      <c r="D23" s="223">
        <v>3540000</v>
      </c>
      <c r="E23" s="223">
        <v>29924000</v>
      </c>
      <c r="F23" s="223">
        <v>3385000</v>
      </c>
      <c r="G23" s="223">
        <v>67948000</v>
      </c>
      <c r="H23" s="223">
        <v>3609000</v>
      </c>
      <c r="I23" s="223">
        <f>SUM(B23:H23)</f>
        <v>130376000</v>
      </c>
    </row>
    <row r="24" spans="1:9" x14ac:dyDescent="0.25">
      <c r="A24" s="103" t="s">
        <v>152</v>
      </c>
      <c r="B24" s="231">
        <f t="shared" ref="B24:I24" si="2">B20/B23</f>
        <v>1.1251807671983092</v>
      </c>
      <c r="C24" s="231">
        <f t="shared" si="2"/>
        <v>1.8118185875216639</v>
      </c>
      <c r="D24" s="231">
        <f t="shared" si="2"/>
        <v>1.3129282118644068</v>
      </c>
      <c r="E24" s="231">
        <f t="shared" si="2"/>
        <v>1.1744019963908567</v>
      </c>
      <c r="F24" s="231">
        <f t="shared" si="2"/>
        <v>1.0000118168389955</v>
      </c>
      <c r="G24" s="231">
        <f t="shared" si="2"/>
        <v>1.1748953306940602</v>
      </c>
      <c r="H24" s="231">
        <f t="shared" si="2"/>
        <v>1.0663929620393462</v>
      </c>
      <c r="I24" s="231">
        <f t="shared" si="2"/>
        <v>1.1686860529545315</v>
      </c>
    </row>
    <row r="25" spans="1:9" x14ac:dyDescent="0.25">
      <c r="A25" s="45"/>
      <c r="B25" s="46"/>
      <c r="C25" s="46"/>
      <c r="D25" s="46"/>
      <c r="E25" s="46"/>
      <c r="F25" s="46"/>
      <c r="G25" s="46"/>
      <c r="H25" s="46"/>
      <c r="I25" s="46"/>
    </row>
    <row r="26" spans="1:9" x14ac:dyDescent="0.25">
      <c r="A26" s="47"/>
      <c r="B26" s="48"/>
      <c r="C26" s="48"/>
      <c r="D26" s="48"/>
      <c r="E26" s="48"/>
      <c r="F26" s="48"/>
      <c r="G26" s="48"/>
      <c r="H26" s="48"/>
      <c r="I26" s="46"/>
    </row>
  </sheetData>
  <mergeCells count="1">
    <mergeCell ref="I6:I7"/>
  </mergeCells>
  <pageMargins left="0.7" right="0.7" top="0.78740157499999996" bottom="0.78740157499999996" header="0.3" footer="0.3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7260-AAC5-42A2-93D7-D7D24ED768E5}">
  <sheetPr>
    <tabColor rgb="FFC00000"/>
  </sheetPr>
  <dimension ref="A1:Q37"/>
  <sheetViews>
    <sheetView workbookViewId="0">
      <selection activeCell="L23" sqref="L23"/>
    </sheetView>
  </sheetViews>
  <sheetFormatPr defaultRowHeight="12.75" x14ac:dyDescent="0.2"/>
  <cols>
    <col min="1" max="1" width="10.85546875" style="1" customWidth="1"/>
    <col min="2" max="2" width="13.85546875" style="1" customWidth="1"/>
    <col min="3" max="3" width="12.7109375" style="1" customWidth="1"/>
    <col min="4" max="4" width="12.5703125" style="1" customWidth="1"/>
    <col min="5" max="5" width="13.42578125" style="1" customWidth="1"/>
    <col min="6" max="6" width="11.85546875" style="1" customWidth="1"/>
    <col min="7" max="7" width="11.7109375" style="1" customWidth="1"/>
    <col min="8" max="8" width="12.85546875" style="1" customWidth="1"/>
    <col min="9" max="16384" width="9.140625" style="1"/>
  </cols>
  <sheetData>
    <row r="1" spans="1:17" x14ac:dyDescent="0.2">
      <c r="A1" s="5" t="s">
        <v>145</v>
      </c>
    </row>
    <row r="2" spans="1:17" x14ac:dyDescent="0.2">
      <c r="A2" s="14"/>
    </row>
    <row r="3" spans="1:17" ht="15.75" x14ac:dyDescent="0.25">
      <c r="A3" s="28" t="s">
        <v>437</v>
      </c>
      <c r="B3" s="28"/>
      <c r="C3" s="29"/>
      <c r="D3" s="29"/>
      <c r="E3" s="29"/>
      <c r="F3" s="29"/>
      <c r="G3" s="29"/>
    </row>
    <row r="4" spans="1:17" ht="15.75" x14ac:dyDescent="0.25">
      <c r="A4" s="52"/>
      <c r="B4" s="28"/>
      <c r="C4" s="29"/>
      <c r="D4" s="29"/>
      <c r="E4" s="29"/>
      <c r="F4" s="29"/>
      <c r="G4" s="29"/>
    </row>
    <row r="5" spans="1:17" x14ac:dyDescent="0.2">
      <c r="A5" s="209" t="s">
        <v>0</v>
      </c>
      <c r="B5" s="210"/>
      <c r="C5" s="210"/>
      <c r="D5" s="210"/>
      <c r="E5" s="210"/>
      <c r="F5" s="211"/>
      <c r="G5" s="29"/>
    </row>
    <row r="6" spans="1:17" x14ac:dyDescent="0.2">
      <c r="A6" s="160">
        <v>2009</v>
      </c>
      <c r="B6" s="160">
        <v>2010</v>
      </c>
      <c r="C6" s="160">
        <v>2011</v>
      </c>
      <c r="D6" s="160">
        <v>2012</v>
      </c>
      <c r="E6" s="160">
        <v>2013</v>
      </c>
      <c r="F6" s="160">
        <v>2014</v>
      </c>
      <c r="G6" s="29"/>
    </row>
    <row r="7" spans="1:17" x14ac:dyDescent="0.2">
      <c r="A7" s="30">
        <v>9187500</v>
      </c>
      <c r="B7" s="30">
        <v>17875000</v>
      </c>
      <c r="C7" s="30">
        <v>16017045</v>
      </c>
      <c r="D7" s="30">
        <v>29642682.219999999</v>
      </c>
      <c r="E7" s="30">
        <v>25638150.219999999</v>
      </c>
      <c r="F7" s="30">
        <v>21633618.219999999</v>
      </c>
      <c r="G7" s="29"/>
    </row>
    <row r="8" spans="1:17" x14ac:dyDescent="0.2">
      <c r="A8" s="161">
        <v>2015</v>
      </c>
      <c r="B8" s="161">
        <v>2016</v>
      </c>
      <c r="C8" s="161">
        <v>2017</v>
      </c>
      <c r="D8" s="161">
        <v>2018</v>
      </c>
      <c r="E8" s="161">
        <v>2019</v>
      </c>
      <c r="F8" s="161">
        <v>2020</v>
      </c>
      <c r="G8" s="29"/>
    </row>
    <row r="9" spans="1:17" x14ac:dyDescent="0.2">
      <c r="A9" s="30">
        <v>17629086.219999999</v>
      </c>
      <c r="B9" s="31">
        <v>13958265.220000001</v>
      </c>
      <c r="C9" s="31">
        <v>13419403.08</v>
      </c>
      <c r="D9" s="31">
        <v>15190106.189999999</v>
      </c>
      <c r="E9" s="31">
        <v>33762738.219999999</v>
      </c>
      <c r="F9" s="30">
        <v>28284952</v>
      </c>
      <c r="G9" s="29"/>
    </row>
    <row r="10" spans="1:17" x14ac:dyDescent="0.2">
      <c r="A10" s="161">
        <v>2021</v>
      </c>
      <c r="B10" s="161">
        <v>2022</v>
      </c>
      <c r="C10" s="161">
        <v>2023</v>
      </c>
      <c r="D10" s="161">
        <v>2024</v>
      </c>
      <c r="E10" s="161">
        <v>2025</v>
      </c>
      <c r="F10" s="161">
        <v>2026</v>
      </c>
      <c r="G10" s="29"/>
    </row>
    <row r="11" spans="1:17" x14ac:dyDescent="0.2">
      <c r="A11" s="30">
        <v>24784864</v>
      </c>
      <c r="B11" s="31">
        <v>21284776</v>
      </c>
      <c r="C11" s="31"/>
      <c r="D11" s="31"/>
      <c r="E11" s="31"/>
      <c r="F11" s="30"/>
      <c r="G11" s="29"/>
      <c r="L11" s="162"/>
      <c r="M11" s="162"/>
      <c r="N11" s="162"/>
      <c r="O11" s="162"/>
      <c r="P11" s="162"/>
      <c r="Q11" s="162"/>
    </row>
    <row r="12" spans="1:17" x14ac:dyDescent="0.2">
      <c r="A12" s="165"/>
      <c r="B12" s="163"/>
      <c r="C12" s="164"/>
      <c r="D12" s="164"/>
      <c r="E12" s="164"/>
      <c r="F12" s="162"/>
      <c r="G12" s="29"/>
      <c r="L12" s="162"/>
      <c r="M12" s="162"/>
      <c r="N12" s="162"/>
      <c r="O12" s="162"/>
      <c r="P12" s="162"/>
      <c r="Q12" s="162"/>
    </row>
    <row r="13" spans="1:17" x14ac:dyDescent="0.2">
      <c r="A13" s="32" t="s">
        <v>438</v>
      </c>
      <c r="B13" s="32"/>
      <c r="C13" s="32"/>
      <c r="D13" s="32"/>
      <c r="E13" s="29"/>
      <c r="F13" s="29"/>
      <c r="G13" s="29"/>
      <c r="L13" s="166"/>
      <c r="M13" s="166"/>
      <c r="N13" s="166"/>
      <c r="O13" s="166"/>
      <c r="P13" s="166"/>
      <c r="Q13" s="166"/>
    </row>
    <row r="14" spans="1:17" x14ac:dyDescent="0.2">
      <c r="A14" s="29"/>
      <c r="B14" s="29"/>
      <c r="C14" s="29"/>
      <c r="D14" s="29"/>
      <c r="E14" s="29"/>
      <c r="F14" s="29"/>
      <c r="G14" s="29"/>
      <c r="L14" s="162"/>
      <c r="M14" s="163"/>
      <c r="N14" s="164"/>
      <c r="O14" s="164"/>
      <c r="P14" s="164"/>
      <c r="Q14" s="162"/>
    </row>
    <row r="15" spans="1:17" x14ac:dyDescent="0.2">
      <c r="A15" s="33" t="s">
        <v>181</v>
      </c>
      <c r="B15" s="34"/>
      <c r="C15" s="29"/>
      <c r="D15" s="35"/>
      <c r="E15" s="35" t="s">
        <v>122</v>
      </c>
      <c r="F15" s="36"/>
      <c r="G15" s="36"/>
      <c r="L15" s="166"/>
      <c r="M15" s="166"/>
      <c r="N15" s="166"/>
      <c r="O15" s="166"/>
      <c r="P15" s="166"/>
      <c r="Q15" s="166"/>
    </row>
    <row r="16" spans="1:17" x14ac:dyDescent="0.2">
      <c r="A16" s="37"/>
      <c r="B16" s="34"/>
      <c r="C16" s="29"/>
      <c r="D16" s="35"/>
      <c r="E16" s="35" t="s">
        <v>146</v>
      </c>
      <c r="F16" s="36"/>
      <c r="G16" s="36"/>
      <c r="L16" s="165"/>
      <c r="M16" s="163"/>
      <c r="N16" s="164"/>
      <c r="O16" s="164"/>
      <c r="P16" s="164"/>
      <c r="Q16" s="162"/>
    </row>
    <row r="17" spans="1:17" x14ac:dyDescent="0.2">
      <c r="A17" s="37"/>
      <c r="B17" s="34"/>
      <c r="C17" s="29"/>
      <c r="D17" s="35"/>
      <c r="E17" s="35" t="s">
        <v>123</v>
      </c>
      <c r="F17" s="36"/>
      <c r="G17" s="36"/>
    </row>
    <row r="18" spans="1:17" x14ac:dyDescent="0.2">
      <c r="A18" s="37"/>
      <c r="B18" s="34"/>
      <c r="C18" s="29"/>
      <c r="D18" s="35"/>
      <c r="E18" s="35" t="s">
        <v>124</v>
      </c>
      <c r="F18" s="36"/>
      <c r="G18" s="36"/>
    </row>
    <row r="19" spans="1:17" x14ac:dyDescent="0.2">
      <c r="A19" s="37"/>
      <c r="B19" s="33"/>
      <c r="C19" s="29"/>
      <c r="D19" s="38"/>
      <c r="E19" s="38" t="s">
        <v>125</v>
      </c>
      <c r="F19" s="36"/>
      <c r="G19" s="36"/>
    </row>
    <row r="20" spans="1:17" x14ac:dyDescent="0.2">
      <c r="A20" s="39"/>
      <c r="B20" s="33"/>
      <c r="C20" s="29"/>
      <c r="D20" s="38"/>
      <c r="E20" s="36"/>
      <c r="F20" s="36"/>
      <c r="G20" s="36"/>
    </row>
    <row r="21" spans="1:17" x14ac:dyDescent="0.2">
      <c r="A21" s="1" t="s">
        <v>182</v>
      </c>
      <c r="C21" s="29"/>
      <c r="D21" s="4"/>
      <c r="E21" s="4" t="s">
        <v>147</v>
      </c>
      <c r="F21" s="36"/>
      <c r="G21" s="38"/>
    </row>
    <row r="22" spans="1:17" x14ac:dyDescent="0.2">
      <c r="C22" s="29"/>
      <c r="D22" s="4"/>
      <c r="E22" s="4" t="s">
        <v>148</v>
      </c>
      <c r="F22" s="36"/>
      <c r="G22" s="38"/>
    </row>
    <row r="23" spans="1:17" x14ac:dyDescent="0.2">
      <c r="C23" s="29"/>
      <c r="D23" s="4"/>
      <c r="E23" s="4" t="s">
        <v>126</v>
      </c>
      <c r="F23" s="40"/>
      <c r="G23" s="38"/>
    </row>
    <row r="24" spans="1:17" x14ac:dyDescent="0.2">
      <c r="C24" s="29"/>
      <c r="D24" s="4"/>
      <c r="E24" s="4" t="s">
        <v>127</v>
      </c>
      <c r="F24" s="36"/>
      <c r="G24" s="38"/>
    </row>
    <row r="25" spans="1:17" x14ac:dyDescent="0.2">
      <c r="C25" s="29"/>
      <c r="D25" s="4"/>
      <c r="E25" s="4" t="s">
        <v>128</v>
      </c>
      <c r="F25" s="36"/>
      <c r="G25" s="38"/>
      <c r="L25" s="208"/>
      <c r="M25" s="208"/>
      <c r="N25" s="208"/>
      <c r="O25" s="208"/>
      <c r="P25" s="208"/>
      <c r="Q25" s="208"/>
    </row>
    <row r="26" spans="1:17" x14ac:dyDescent="0.2">
      <c r="A26" s="39"/>
      <c r="B26" s="33"/>
      <c r="C26" s="29"/>
      <c r="D26" s="38"/>
      <c r="E26" s="36"/>
      <c r="F26" s="36"/>
      <c r="G26" s="36"/>
      <c r="L26" s="166"/>
      <c r="M26" s="166"/>
      <c r="N26" s="166"/>
      <c r="O26" s="166"/>
      <c r="P26" s="166"/>
      <c r="Q26" s="166"/>
    </row>
    <row r="27" spans="1:17" x14ac:dyDescent="0.2">
      <c r="A27" s="1" t="s">
        <v>183</v>
      </c>
      <c r="C27" s="29"/>
      <c r="D27" s="4"/>
      <c r="E27" s="4" t="s">
        <v>147</v>
      </c>
      <c r="F27" s="36"/>
      <c r="G27" s="38"/>
      <c r="L27" s="162"/>
      <c r="M27" s="162"/>
      <c r="N27" s="162"/>
      <c r="O27" s="162"/>
      <c r="P27" s="162"/>
      <c r="Q27" s="162"/>
    </row>
    <row r="28" spans="1:17" x14ac:dyDescent="0.2">
      <c r="C28" s="29"/>
      <c r="D28" s="4"/>
      <c r="E28" s="4" t="s">
        <v>149</v>
      </c>
      <c r="F28" s="36"/>
      <c r="G28" s="38"/>
      <c r="L28" s="166"/>
      <c r="M28" s="166"/>
      <c r="N28" s="166"/>
      <c r="O28" s="166"/>
      <c r="P28" s="166"/>
      <c r="Q28" s="166"/>
    </row>
    <row r="29" spans="1:17" x14ac:dyDescent="0.2">
      <c r="C29" s="29"/>
      <c r="D29" s="4"/>
      <c r="E29" s="4" t="s">
        <v>129</v>
      </c>
      <c r="F29" s="40"/>
      <c r="G29" s="38"/>
      <c r="L29" s="162"/>
      <c r="M29" s="163"/>
      <c r="N29" s="164"/>
      <c r="O29" s="164"/>
      <c r="P29" s="164"/>
      <c r="Q29" s="162"/>
    </row>
    <row r="30" spans="1:17" x14ac:dyDescent="0.2">
      <c r="C30" s="29"/>
      <c r="D30" s="4"/>
      <c r="E30" s="4" t="s">
        <v>130</v>
      </c>
      <c r="F30" s="36"/>
      <c r="G30" s="38"/>
      <c r="L30" s="166"/>
      <c r="M30" s="166"/>
      <c r="N30" s="166"/>
      <c r="O30" s="166"/>
      <c r="P30" s="166"/>
      <c r="Q30" s="166"/>
    </row>
    <row r="31" spans="1:17" x14ac:dyDescent="0.2">
      <c r="C31" s="29"/>
      <c r="D31" s="4"/>
      <c r="E31" s="4" t="s">
        <v>128</v>
      </c>
      <c r="F31" s="36"/>
      <c r="G31" s="38"/>
      <c r="L31" s="165"/>
      <c r="M31" s="163"/>
      <c r="N31" s="164"/>
      <c r="O31" s="164"/>
      <c r="P31" s="164"/>
      <c r="Q31" s="162"/>
    </row>
    <row r="32" spans="1:17" x14ac:dyDescent="0.2">
      <c r="A32" s="39"/>
      <c r="B32" s="33"/>
      <c r="C32" s="29"/>
      <c r="D32" s="38"/>
      <c r="E32" s="29"/>
      <c r="F32" s="29"/>
      <c r="G32" s="29"/>
    </row>
    <row r="33" spans="1:7" x14ac:dyDescent="0.2">
      <c r="A33" s="29"/>
      <c r="B33" s="29"/>
      <c r="C33" s="29"/>
      <c r="D33" s="29"/>
      <c r="E33" s="41"/>
      <c r="F33" s="29"/>
      <c r="G33" s="29"/>
    </row>
    <row r="34" spans="1:7" ht="12.75" customHeight="1" x14ac:dyDescent="0.2">
      <c r="A34" s="167" t="s">
        <v>131</v>
      </c>
      <c r="B34" s="171" t="s">
        <v>184</v>
      </c>
      <c r="C34" s="172"/>
      <c r="D34" s="60">
        <v>1427680</v>
      </c>
      <c r="E34" s="169"/>
      <c r="F34" s="29"/>
      <c r="G34" s="29"/>
    </row>
    <row r="35" spans="1:7" ht="12.75" customHeight="1" x14ac:dyDescent="0.2">
      <c r="A35" s="167" t="s">
        <v>132</v>
      </c>
      <c r="B35" s="171" t="s">
        <v>184</v>
      </c>
      <c r="C35" s="172"/>
      <c r="D35" s="60">
        <v>17857120</v>
      </c>
      <c r="E35" s="169"/>
      <c r="F35" s="29"/>
      <c r="G35" s="29"/>
    </row>
    <row r="36" spans="1:7" ht="12.75" customHeight="1" x14ac:dyDescent="0.2">
      <c r="A36" s="167" t="s">
        <v>133</v>
      </c>
      <c r="B36" s="174" t="s">
        <v>184</v>
      </c>
      <c r="C36" s="175"/>
      <c r="D36" s="60">
        <v>1999976</v>
      </c>
      <c r="E36" s="169"/>
      <c r="F36" s="29"/>
      <c r="G36" s="29"/>
    </row>
    <row r="37" spans="1:7" x14ac:dyDescent="0.2">
      <c r="A37" s="177" t="s">
        <v>39</v>
      </c>
      <c r="B37" s="168" t="s">
        <v>439</v>
      </c>
      <c r="C37" s="176"/>
      <c r="D37" s="173">
        <f>SUM(D34:D36)</f>
        <v>21284776</v>
      </c>
      <c r="E37" s="170"/>
      <c r="F37" s="29"/>
      <c r="G37" s="29"/>
    </row>
  </sheetData>
  <mergeCells count="2">
    <mergeCell ref="L25:Q25"/>
    <mergeCell ref="A5:F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B5090-9413-4995-AE93-911FD11E74E5}">
  <sheetPr>
    <tabColor rgb="FFC00000"/>
  </sheetPr>
  <dimension ref="A1:I23"/>
  <sheetViews>
    <sheetView workbookViewId="0">
      <selection activeCell="N12" sqref="N12"/>
    </sheetView>
  </sheetViews>
  <sheetFormatPr defaultRowHeight="15" x14ac:dyDescent="0.25"/>
  <cols>
    <col min="1" max="1" width="7.28515625" customWidth="1"/>
    <col min="2" max="2" width="16.85546875" bestFit="1" customWidth="1"/>
    <col min="3" max="8" width="14.7109375" bestFit="1" customWidth="1"/>
    <col min="9" max="9" width="14.7109375" customWidth="1"/>
  </cols>
  <sheetData>
    <row r="1" spans="1:9" x14ac:dyDescent="0.25">
      <c r="A1" s="1" t="s">
        <v>24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55" t="s">
        <v>208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0" t="s">
        <v>0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3"/>
      <c r="B5" s="1"/>
      <c r="C5" s="1"/>
      <c r="D5" s="1"/>
      <c r="E5" s="1"/>
      <c r="F5" s="1"/>
      <c r="G5" s="1"/>
      <c r="H5" s="1"/>
      <c r="I5" s="1"/>
    </row>
    <row r="6" spans="1:9" x14ac:dyDescent="0.25">
      <c r="A6" s="4" t="s">
        <v>25</v>
      </c>
      <c r="B6" s="1"/>
      <c r="C6" s="178"/>
      <c r="D6" s="178"/>
      <c r="E6" s="178"/>
      <c r="F6" s="178"/>
      <c r="G6" s="178"/>
      <c r="H6" s="178"/>
      <c r="I6" s="178"/>
    </row>
    <row r="7" spans="1:9" ht="24" x14ac:dyDescent="0.25">
      <c r="A7" s="103" t="s">
        <v>26</v>
      </c>
      <c r="B7" s="103" t="s">
        <v>27</v>
      </c>
      <c r="C7" s="232" t="s">
        <v>28</v>
      </c>
      <c r="D7" s="232" t="s">
        <v>29</v>
      </c>
      <c r="E7" s="232" t="s">
        <v>30</v>
      </c>
      <c r="F7" s="232" t="s">
        <v>31</v>
      </c>
      <c r="G7" s="232" t="s">
        <v>32</v>
      </c>
      <c r="H7" s="232" t="s">
        <v>33</v>
      </c>
      <c r="I7" s="232" t="s">
        <v>34</v>
      </c>
    </row>
    <row r="8" spans="1:9" ht="25.5" x14ac:dyDescent="0.25">
      <c r="A8" s="103">
        <v>1111</v>
      </c>
      <c r="B8" s="103" t="s">
        <v>2</v>
      </c>
      <c r="C8" s="233">
        <v>13625383.640000001</v>
      </c>
      <c r="D8" s="233">
        <v>13054206.949999999</v>
      </c>
      <c r="E8" s="233">
        <v>14483957.050000001</v>
      </c>
      <c r="F8" s="233">
        <v>14855013.15</v>
      </c>
      <c r="G8" s="233">
        <v>17517180.329999998</v>
      </c>
      <c r="H8" s="233">
        <v>18178073.379999999</v>
      </c>
      <c r="I8" s="233">
        <v>18572739.41</v>
      </c>
    </row>
    <row r="9" spans="1:9" ht="25.5" x14ac:dyDescent="0.25">
      <c r="A9" s="103">
        <v>1112</v>
      </c>
      <c r="B9" s="103" t="s">
        <v>3</v>
      </c>
      <c r="C9" s="233">
        <v>2221249.2999999998</v>
      </c>
      <c r="D9" s="233">
        <v>2146652.46</v>
      </c>
      <c r="E9" s="233">
        <v>1418524.33</v>
      </c>
      <c r="F9" s="233">
        <v>743370.23</v>
      </c>
      <c r="G9" s="233">
        <v>1999142.42</v>
      </c>
      <c r="H9" s="233">
        <v>564186.9</v>
      </c>
      <c r="I9" s="233">
        <v>1400983.7</v>
      </c>
    </row>
    <row r="10" spans="1:9" ht="25.5" x14ac:dyDescent="0.25">
      <c r="A10" s="103">
        <v>1113</v>
      </c>
      <c r="B10" s="103" t="s">
        <v>4</v>
      </c>
      <c r="C10" s="233">
        <v>1195861.6399999999</v>
      </c>
      <c r="D10" s="233">
        <v>1198797.05</v>
      </c>
      <c r="E10" s="233">
        <v>1295917.3500000001</v>
      </c>
      <c r="F10" s="233">
        <v>1530110.4</v>
      </c>
      <c r="G10" s="233">
        <v>1803661.46</v>
      </c>
      <c r="H10" s="233">
        <v>2061663.9</v>
      </c>
      <c r="I10" s="233">
        <v>2195599.2200000002</v>
      </c>
    </row>
    <row r="11" spans="1:9" x14ac:dyDescent="0.25">
      <c r="A11" s="103">
        <v>1121</v>
      </c>
      <c r="B11" s="103" t="s">
        <v>5</v>
      </c>
      <c r="C11" s="233">
        <v>15218889.960000001</v>
      </c>
      <c r="D11" s="233">
        <v>14654283.4</v>
      </c>
      <c r="E11" s="233">
        <v>13557232.73</v>
      </c>
      <c r="F11" s="233">
        <v>14057687.58</v>
      </c>
      <c r="G11" s="233">
        <v>17518367.199999999</v>
      </c>
      <c r="H11" s="233">
        <v>19705010.670000002</v>
      </c>
      <c r="I11" s="233">
        <v>20179627.550000001</v>
      </c>
    </row>
    <row r="12" spans="1:9" x14ac:dyDescent="0.25">
      <c r="A12" s="103">
        <v>1211</v>
      </c>
      <c r="B12" s="103" t="s">
        <v>7</v>
      </c>
      <c r="C12" s="233">
        <v>29060345</v>
      </c>
      <c r="D12" s="233">
        <v>31507431.25</v>
      </c>
      <c r="E12" s="233">
        <v>31015961</v>
      </c>
      <c r="F12" s="233">
        <v>30312046.75</v>
      </c>
      <c r="G12" s="233">
        <v>36388122.759999998</v>
      </c>
      <c r="H12" s="233">
        <v>39564540.520000003</v>
      </c>
      <c r="I12" s="233">
        <v>39972910.060000002</v>
      </c>
    </row>
    <row r="13" spans="1:9" x14ac:dyDescent="0.25">
      <c r="A13" s="103">
        <v>1511</v>
      </c>
      <c r="B13" s="103" t="s">
        <v>168</v>
      </c>
      <c r="C13" s="233">
        <v>2061764</v>
      </c>
      <c r="D13" s="233">
        <v>3278614</v>
      </c>
      <c r="E13" s="233">
        <v>3094453</v>
      </c>
      <c r="F13" s="233">
        <v>3752653</v>
      </c>
      <c r="G13" s="233">
        <v>3318181.21</v>
      </c>
      <c r="H13" s="233">
        <v>3671156.67</v>
      </c>
      <c r="I13" s="233">
        <v>3573646.61</v>
      </c>
    </row>
    <row r="14" spans="1:9" x14ac:dyDescent="0.25">
      <c r="A14" s="106"/>
      <c r="B14" s="103" t="s">
        <v>39</v>
      </c>
      <c r="C14" s="234">
        <f t="shared" ref="C14:I14" si="0">SUM(C8:C13)</f>
        <v>63383493.540000007</v>
      </c>
      <c r="D14" s="234">
        <f t="shared" si="0"/>
        <v>65839985.109999999</v>
      </c>
      <c r="E14" s="234">
        <f t="shared" si="0"/>
        <v>64866045.460000001</v>
      </c>
      <c r="F14" s="234">
        <f t="shared" si="0"/>
        <v>65250881.109999999</v>
      </c>
      <c r="G14" s="234">
        <f t="shared" si="0"/>
        <v>78544655.37999998</v>
      </c>
      <c r="H14" s="234">
        <f t="shared" si="0"/>
        <v>83744632.040000007</v>
      </c>
      <c r="I14" s="234">
        <f t="shared" si="0"/>
        <v>85895506.549999997</v>
      </c>
    </row>
    <row r="15" spans="1:9" x14ac:dyDescent="0.2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24" x14ac:dyDescent="0.25">
      <c r="A16" s="103" t="s">
        <v>26</v>
      </c>
      <c r="B16" s="103" t="s">
        <v>27</v>
      </c>
      <c r="C16" s="232" t="s">
        <v>35</v>
      </c>
      <c r="D16" s="232" t="s">
        <v>36</v>
      </c>
      <c r="E16" s="232" t="s">
        <v>37</v>
      </c>
      <c r="F16" s="232" t="s">
        <v>38</v>
      </c>
      <c r="G16" s="232" t="s">
        <v>153</v>
      </c>
      <c r="H16" s="232" t="s">
        <v>169</v>
      </c>
      <c r="I16" s="232" t="s">
        <v>209</v>
      </c>
    </row>
    <row r="17" spans="1:9" ht="25.5" x14ac:dyDescent="0.25">
      <c r="A17" s="103">
        <v>1111</v>
      </c>
      <c r="B17" s="103" t="s">
        <v>2</v>
      </c>
      <c r="C17" s="233">
        <v>21300299.120000001</v>
      </c>
      <c r="D17" s="233">
        <v>24405086.899999999</v>
      </c>
      <c r="E17" s="233">
        <v>27936082.940000001</v>
      </c>
      <c r="F17" s="233">
        <v>31285330.210000001</v>
      </c>
      <c r="G17" s="233">
        <v>29483373.91</v>
      </c>
      <c r="H17" s="233">
        <v>21770382.109999999</v>
      </c>
      <c r="I17" s="233">
        <v>23421762.850000001</v>
      </c>
    </row>
    <row r="18" spans="1:9" ht="25.5" x14ac:dyDescent="0.25">
      <c r="A18" s="103">
        <v>1112</v>
      </c>
      <c r="B18" s="103" t="s">
        <v>3</v>
      </c>
      <c r="C18" s="233">
        <v>1040673.68</v>
      </c>
      <c r="D18" s="233">
        <v>1185010.02</v>
      </c>
      <c r="E18" s="233">
        <v>633761.89</v>
      </c>
      <c r="F18" s="233">
        <v>835384.91</v>
      </c>
      <c r="G18" s="233">
        <v>466067.7</v>
      </c>
      <c r="H18" s="233">
        <v>1392047.17</v>
      </c>
      <c r="I18" s="233">
        <v>2090838.65</v>
      </c>
    </row>
    <row r="19" spans="1:9" ht="25.5" x14ac:dyDescent="0.25">
      <c r="A19" s="103">
        <v>1113</v>
      </c>
      <c r="B19" s="103" t="s">
        <v>4</v>
      </c>
      <c r="C19" s="233">
        <v>2226630.29</v>
      </c>
      <c r="D19" s="233">
        <v>2200166.16</v>
      </c>
      <c r="E19" s="233">
        <v>2504493.4</v>
      </c>
      <c r="F19" s="233">
        <v>2817554.57</v>
      </c>
      <c r="G19" s="233">
        <v>2843757.69</v>
      </c>
      <c r="H19" s="233">
        <v>3610089.86</v>
      </c>
      <c r="I19" s="233">
        <v>4647765.87</v>
      </c>
    </row>
    <row r="20" spans="1:9" x14ac:dyDescent="0.25">
      <c r="A20" s="103">
        <v>1121</v>
      </c>
      <c r="B20" s="103" t="s">
        <v>5</v>
      </c>
      <c r="C20" s="233">
        <v>23008995.68</v>
      </c>
      <c r="D20" s="233">
        <v>23123971.039999999</v>
      </c>
      <c r="E20" s="233">
        <v>22999413.829999998</v>
      </c>
      <c r="F20" s="233">
        <v>26243565.710000001</v>
      </c>
      <c r="G20" s="233">
        <v>21285414.329999998</v>
      </c>
      <c r="H20" s="233">
        <v>30459068.629999999</v>
      </c>
      <c r="I20" s="233">
        <v>35142805.340000004</v>
      </c>
    </row>
    <row r="21" spans="1:9" x14ac:dyDescent="0.25">
      <c r="A21" s="103">
        <v>1211</v>
      </c>
      <c r="B21" s="103" t="s">
        <v>7</v>
      </c>
      <c r="C21" s="233">
        <v>41772542.100000001</v>
      </c>
      <c r="D21" s="233">
        <v>47507509.609999999</v>
      </c>
      <c r="E21" s="233">
        <v>56583211.719999999</v>
      </c>
      <c r="F21" s="233">
        <v>59079128.520000003</v>
      </c>
      <c r="G21" s="233">
        <v>58375737.68</v>
      </c>
      <c r="H21" s="233">
        <v>68122168.189999998</v>
      </c>
      <c r="I21" s="233">
        <v>79831787.930000007</v>
      </c>
    </row>
    <row r="22" spans="1:9" x14ac:dyDescent="0.25">
      <c r="A22" s="103">
        <v>1511</v>
      </c>
      <c r="B22" s="103" t="s">
        <v>168</v>
      </c>
      <c r="C22" s="233">
        <v>3625068.76</v>
      </c>
      <c r="D22" s="233">
        <v>3593120.28</v>
      </c>
      <c r="E22" s="233">
        <v>3704606.55</v>
      </c>
      <c r="F22" s="233">
        <v>3723599.87</v>
      </c>
      <c r="G22" s="233">
        <v>3609620.68</v>
      </c>
      <c r="H22" s="233">
        <v>3843000.4</v>
      </c>
      <c r="I22" s="233">
        <v>3848612.2</v>
      </c>
    </row>
    <row r="23" spans="1:9" ht="23.25" customHeight="1" x14ac:dyDescent="0.25">
      <c r="A23" s="106"/>
      <c r="B23" s="103" t="s">
        <v>39</v>
      </c>
      <c r="C23" s="234">
        <f>SUM(C17:C22)</f>
        <v>92974209.63000001</v>
      </c>
      <c r="D23" s="234">
        <f t="shared" ref="D23:I23" si="1">SUM(D17:D22)</f>
        <v>102014864.00999999</v>
      </c>
      <c r="E23" s="234">
        <f t="shared" si="1"/>
        <v>114361570.33</v>
      </c>
      <c r="F23" s="234">
        <f t="shared" si="1"/>
        <v>123984563.79000001</v>
      </c>
      <c r="G23" s="234">
        <f t="shared" si="1"/>
        <v>116063971.99000001</v>
      </c>
      <c r="H23" s="234">
        <f t="shared" si="1"/>
        <v>129196756.36</v>
      </c>
      <c r="I23" s="234">
        <f t="shared" si="1"/>
        <v>148983572.84</v>
      </c>
    </row>
  </sheetData>
  <mergeCells count="1">
    <mergeCell ref="C6:I6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1433C-B238-4C78-9E5D-F5BDE4C6037D}">
  <sheetPr>
    <tabColor rgb="FFC00000"/>
  </sheetPr>
  <dimension ref="A1:N40"/>
  <sheetViews>
    <sheetView topLeftCell="A22" zoomScaleNormal="100" workbookViewId="0">
      <selection activeCell="F28" sqref="F28"/>
    </sheetView>
  </sheetViews>
  <sheetFormatPr defaultRowHeight="12.75" x14ac:dyDescent="0.2"/>
  <cols>
    <col min="1" max="1" width="33" style="5" customWidth="1"/>
    <col min="2" max="2" width="15.28515625" style="6" customWidth="1"/>
    <col min="3" max="3" width="15.5703125" style="5" customWidth="1"/>
    <col min="4" max="4" width="11.5703125" style="61" customWidth="1"/>
    <col min="5" max="5" width="12.7109375" style="5" customWidth="1"/>
    <col min="6" max="6" width="48.140625" style="5" customWidth="1"/>
    <col min="7" max="7" width="25.85546875" style="5" customWidth="1"/>
    <col min="8" max="8" width="41.7109375" style="5" customWidth="1"/>
    <col min="9" max="13" width="9.140625" style="5"/>
    <col min="14" max="14" width="12.7109375" style="5" customWidth="1"/>
    <col min="15" max="252" width="9.140625" style="5"/>
    <col min="253" max="253" width="44.5703125" style="5" customWidth="1"/>
    <col min="254" max="255" width="10.5703125" style="5" customWidth="1"/>
    <col min="256" max="257" width="11" style="5" customWidth="1"/>
    <col min="258" max="258" width="9.85546875" style="5" bestFit="1" customWidth="1"/>
    <col min="259" max="259" width="11.28515625" style="5" bestFit="1" customWidth="1"/>
    <col min="260" max="260" width="9.28515625" style="5" bestFit="1" customWidth="1"/>
    <col min="261" max="261" width="12.7109375" style="5" customWidth="1"/>
    <col min="262" max="262" width="14" style="5" customWidth="1"/>
    <col min="263" max="269" width="9.140625" style="5"/>
    <col min="270" max="270" width="12.7109375" style="5" customWidth="1"/>
    <col min="271" max="508" width="9.140625" style="5"/>
    <col min="509" max="509" width="44.5703125" style="5" customWidth="1"/>
    <col min="510" max="511" width="10.5703125" style="5" customWidth="1"/>
    <col min="512" max="513" width="11" style="5" customWidth="1"/>
    <col min="514" max="514" width="9.85546875" style="5" bestFit="1" customWidth="1"/>
    <col min="515" max="515" width="11.28515625" style="5" bestFit="1" customWidth="1"/>
    <col min="516" max="516" width="9.28515625" style="5" bestFit="1" customWidth="1"/>
    <col min="517" max="517" width="12.7109375" style="5" customWidth="1"/>
    <col min="518" max="518" width="14" style="5" customWidth="1"/>
    <col min="519" max="525" width="9.140625" style="5"/>
    <col min="526" max="526" width="12.7109375" style="5" customWidth="1"/>
    <col min="527" max="764" width="9.140625" style="5"/>
    <col min="765" max="765" width="44.5703125" style="5" customWidth="1"/>
    <col min="766" max="767" width="10.5703125" style="5" customWidth="1"/>
    <col min="768" max="769" width="11" style="5" customWidth="1"/>
    <col min="770" max="770" width="9.85546875" style="5" bestFit="1" customWidth="1"/>
    <col min="771" max="771" width="11.28515625" style="5" bestFit="1" customWidth="1"/>
    <col min="772" max="772" width="9.28515625" style="5" bestFit="1" customWidth="1"/>
    <col min="773" max="773" width="12.7109375" style="5" customWidth="1"/>
    <col min="774" max="774" width="14" style="5" customWidth="1"/>
    <col min="775" max="781" width="9.140625" style="5"/>
    <col min="782" max="782" width="12.7109375" style="5" customWidth="1"/>
    <col min="783" max="1020" width="9.140625" style="5"/>
    <col min="1021" max="1021" width="44.5703125" style="5" customWidth="1"/>
    <col min="1022" max="1023" width="10.5703125" style="5" customWidth="1"/>
    <col min="1024" max="1025" width="11" style="5" customWidth="1"/>
    <col min="1026" max="1026" width="9.85546875" style="5" bestFit="1" customWidth="1"/>
    <col min="1027" max="1027" width="11.28515625" style="5" bestFit="1" customWidth="1"/>
    <col min="1028" max="1028" width="9.28515625" style="5" bestFit="1" customWidth="1"/>
    <col min="1029" max="1029" width="12.7109375" style="5" customWidth="1"/>
    <col min="1030" max="1030" width="14" style="5" customWidth="1"/>
    <col min="1031" max="1037" width="9.140625" style="5"/>
    <col min="1038" max="1038" width="12.7109375" style="5" customWidth="1"/>
    <col min="1039" max="1276" width="9.140625" style="5"/>
    <col min="1277" max="1277" width="44.5703125" style="5" customWidth="1"/>
    <col min="1278" max="1279" width="10.5703125" style="5" customWidth="1"/>
    <col min="1280" max="1281" width="11" style="5" customWidth="1"/>
    <col min="1282" max="1282" width="9.85546875" style="5" bestFit="1" customWidth="1"/>
    <col min="1283" max="1283" width="11.28515625" style="5" bestFit="1" customWidth="1"/>
    <col min="1284" max="1284" width="9.28515625" style="5" bestFit="1" customWidth="1"/>
    <col min="1285" max="1285" width="12.7109375" style="5" customWidth="1"/>
    <col min="1286" max="1286" width="14" style="5" customWidth="1"/>
    <col min="1287" max="1293" width="9.140625" style="5"/>
    <col min="1294" max="1294" width="12.7109375" style="5" customWidth="1"/>
    <col min="1295" max="1532" width="9.140625" style="5"/>
    <col min="1533" max="1533" width="44.5703125" style="5" customWidth="1"/>
    <col min="1534" max="1535" width="10.5703125" style="5" customWidth="1"/>
    <col min="1536" max="1537" width="11" style="5" customWidth="1"/>
    <col min="1538" max="1538" width="9.85546875" style="5" bestFit="1" customWidth="1"/>
    <col min="1539" max="1539" width="11.28515625" style="5" bestFit="1" customWidth="1"/>
    <col min="1540" max="1540" width="9.28515625" style="5" bestFit="1" customWidth="1"/>
    <col min="1541" max="1541" width="12.7109375" style="5" customWidth="1"/>
    <col min="1542" max="1542" width="14" style="5" customWidth="1"/>
    <col min="1543" max="1549" width="9.140625" style="5"/>
    <col min="1550" max="1550" width="12.7109375" style="5" customWidth="1"/>
    <col min="1551" max="1788" width="9.140625" style="5"/>
    <col min="1789" max="1789" width="44.5703125" style="5" customWidth="1"/>
    <col min="1790" max="1791" width="10.5703125" style="5" customWidth="1"/>
    <col min="1792" max="1793" width="11" style="5" customWidth="1"/>
    <col min="1794" max="1794" width="9.85546875" style="5" bestFit="1" customWidth="1"/>
    <col min="1795" max="1795" width="11.28515625" style="5" bestFit="1" customWidth="1"/>
    <col min="1796" max="1796" width="9.28515625" style="5" bestFit="1" customWidth="1"/>
    <col min="1797" max="1797" width="12.7109375" style="5" customWidth="1"/>
    <col min="1798" max="1798" width="14" style="5" customWidth="1"/>
    <col min="1799" max="1805" width="9.140625" style="5"/>
    <col min="1806" max="1806" width="12.7109375" style="5" customWidth="1"/>
    <col min="1807" max="2044" width="9.140625" style="5"/>
    <col min="2045" max="2045" width="44.5703125" style="5" customWidth="1"/>
    <col min="2046" max="2047" width="10.5703125" style="5" customWidth="1"/>
    <col min="2048" max="2049" width="11" style="5" customWidth="1"/>
    <col min="2050" max="2050" width="9.85546875" style="5" bestFit="1" customWidth="1"/>
    <col min="2051" max="2051" width="11.28515625" style="5" bestFit="1" customWidth="1"/>
    <col min="2052" max="2052" width="9.28515625" style="5" bestFit="1" customWidth="1"/>
    <col min="2053" max="2053" width="12.7109375" style="5" customWidth="1"/>
    <col min="2054" max="2054" width="14" style="5" customWidth="1"/>
    <col min="2055" max="2061" width="9.140625" style="5"/>
    <col min="2062" max="2062" width="12.7109375" style="5" customWidth="1"/>
    <col min="2063" max="2300" width="9.140625" style="5"/>
    <col min="2301" max="2301" width="44.5703125" style="5" customWidth="1"/>
    <col min="2302" max="2303" width="10.5703125" style="5" customWidth="1"/>
    <col min="2304" max="2305" width="11" style="5" customWidth="1"/>
    <col min="2306" max="2306" width="9.85546875" style="5" bestFit="1" customWidth="1"/>
    <col min="2307" max="2307" width="11.28515625" style="5" bestFit="1" customWidth="1"/>
    <col min="2308" max="2308" width="9.28515625" style="5" bestFit="1" customWidth="1"/>
    <col min="2309" max="2309" width="12.7109375" style="5" customWidth="1"/>
    <col min="2310" max="2310" width="14" style="5" customWidth="1"/>
    <col min="2311" max="2317" width="9.140625" style="5"/>
    <col min="2318" max="2318" width="12.7109375" style="5" customWidth="1"/>
    <col min="2319" max="2556" width="9.140625" style="5"/>
    <col min="2557" max="2557" width="44.5703125" style="5" customWidth="1"/>
    <col min="2558" max="2559" width="10.5703125" style="5" customWidth="1"/>
    <col min="2560" max="2561" width="11" style="5" customWidth="1"/>
    <col min="2562" max="2562" width="9.85546875" style="5" bestFit="1" customWidth="1"/>
    <col min="2563" max="2563" width="11.28515625" style="5" bestFit="1" customWidth="1"/>
    <col min="2564" max="2564" width="9.28515625" style="5" bestFit="1" customWidth="1"/>
    <col min="2565" max="2565" width="12.7109375" style="5" customWidth="1"/>
    <col min="2566" max="2566" width="14" style="5" customWidth="1"/>
    <col min="2567" max="2573" width="9.140625" style="5"/>
    <col min="2574" max="2574" width="12.7109375" style="5" customWidth="1"/>
    <col min="2575" max="2812" width="9.140625" style="5"/>
    <col min="2813" max="2813" width="44.5703125" style="5" customWidth="1"/>
    <col min="2814" max="2815" width="10.5703125" style="5" customWidth="1"/>
    <col min="2816" max="2817" width="11" style="5" customWidth="1"/>
    <col min="2818" max="2818" width="9.85546875" style="5" bestFit="1" customWidth="1"/>
    <col min="2819" max="2819" width="11.28515625" style="5" bestFit="1" customWidth="1"/>
    <col min="2820" max="2820" width="9.28515625" style="5" bestFit="1" customWidth="1"/>
    <col min="2821" max="2821" width="12.7109375" style="5" customWidth="1"/>
    <col min="2822" max="2822" width="14" style="5" customWidth="1"/>
    <col min="2823" max="2829" width="9.140625" style="5"/>
    <col min="2830" max="2830" width="12.7109375" style="5" customWidth="1"/>
    <col min="2831" max="3068" width="9.140625" style="5"/>
    <col min="3069" max="3069" width="44.5703125" style="5" customWidth="1"/>
    <col min="3070" max="3071" width="10.5703125" style="5" customWidth="1"/>
    <col min="3072" max="3073" width="11" style="5" customWidth="1"/>
    <col min="3074" max="3074" width="9.85546875" style="5" bestFit="1" customWidth="1"/>
    <col min="3075" max="3075" width="11.28515625" style="5" bestFit="1" customWidth="1"/>
    <col min="3076" max="3076" width="9.28515625" style="5" bestFit="1" customWidth="1"/>
    <col min="3077" max="3077" width="12.7109375" style="5" customWidth="1"/>
    <col min="3078" max="3078" width="14" style="5" customWidth="1"/>
    <col min="3079" max="3085" width="9.140625" style="5"/>
    <col min="3086" max="3086" width="12.7109375" style="5" customWidth="1"/>
    <col min="3087" max="3324" width="9.140625" style="5"/>
    <col min="3325" max="3325" width="44.5703125" style="5" customWidth="1"/>
    <col min="3326" max="3327" width="10.5703125" style="5" customWidth="1"/>
    <col min="3328" max="3329" width="11" style="5" customWidth="1"/>
    <col min="3330" max="3330" width="9.85546875" style="5" bestFit="1" customWidth="1"/>
    <col min="3331" max="3331" width="11.28515625" style="5" bestFit="1" customWidth="1"/>
    <col min="3332" max="3332" width="9.28515625" style="5" bestFit="1" customWidth="1"/>
    <col min="3333" max="3333" width="12.7109375" style="5" customWidth="1"/>
    <col min="3334" max="3334" width="14" style="5" customWidth="1"/>
    <col min="3335" max="3341" width="9.140625" style="5"/>
    <col min="3342" max="3342" width="12.7109375" style="5" customWidth="1"/>
    <col min="3343" max="3580" width="9.140625" style="5"/>
    <col min="3581" max="3581" width="44.5703125" style="5" customWidth="1"/>
    <col min="3582" max="3583" width="10.5703125" style="5" customWidth="1"/>
    <col min="3584" max="3585" width="11" style="5" customWidth="1"/>
    <col min="3586" max="3586" width="9.85546875" style="5" bestFit="1" customWidth="1"/>
    <col min="3587" max="3587" width="11.28515625" style="5" bestFit="1" customWidth="1"/>
    <col min="3588" max="3588" width="9.28515625" style="5" bestFit="1" customWidth="1"/>
    <col min="3589" max="3589" width="12.7109375" style="5" customWidth="1"/>
    <col min="3590" max="3590" width="14" style="5" customWidth="1"/>
    <col min="3591" max="3597" width="9.140625" style="5"/>
    <col min="3598" max="3598" width="12.7109375" style="5" customWidth="1"/>
    <col min="3599" max="3836" width="9.140625" style="5"/>
    <col min="3837" max="3837" width="44.5703125" style="5" customWidth="1"/>
    <col min="3838" max="3839" width="10.5703125" style="5" customWidth="1"/>
    <col min="3840" max="3841" width="11" style="5" customWidth="1"/>
    <col min="3842" max="3842" width="9.85546875" style="5" bestFit="1" customWidth="1"/>
    <col min="3843" max="3843" width="11.28515625" style="5" bestFit="1" customWidth="1"/>
    <col min="3844" max="3844" width="9.28515625" style="5" bestFit="1" customWidth="1"/>
    <col min="3845" max="3845" width="12.7109375" style="5" customWidth="1"/>
    <col min="3846" max="3846" width="14" style="5" customWidth="1"/>
    <col min="3847" max="3853" width="9.140625" style="5"/>
    <col min="3854" max="3854" width="12.7109375" style="5" customWidth="1"/>
    <col min="3855" max="4092" width="9.140625" style="5"/>
    <col min="4093" max="4093" width="44.5703125" style="5" customWidth="1"/>
    <col min="4094" max="4095" width="10.5703125" style="5" customWidth="1"/>
    <col min="4096" max="4097" width="11" style="5" customWidth="1"/>
    <col min="4098" max="4098" width="9.85546875" style="5" bestFit="1" customWidth="1"/>
    <col min="4099" max="4099" width="11.28515625" style="5" bestFit="1" customWidth="1"/>
    <col min="4100" max="4100" width="9.28515625" style="5" bestFit="1" customWidth="1"/>
    <col min="4101" max="4101" width="12.7109375" style="5" customWidth="1"/>
    <col min="4102" max="4102" width="14" style="5" customWidth="1"/>
    <col min="4103" max="4109" width="9.140625" style="5"/>
    <col min="4110" max="4110" width="12.7109375" style="5" customWidth="1"/>
    <col min="4111" max="4348" width="9.140625" style="5"/>
    <col min="4349" max="4349" width="44.5703125" style="5" customWidth="1"/>
    <col min="4350" max="4351" width="10.5703125" style="5" customWidth="1"/>
    <col min="4352" max="4353" width="11" style="5" customWidth="1"/>
    <col min="4354" max="4354" width="9.85546875" style="5" bestFit="1" customWidth="1"/>
    <col min="4355" max="4355" width="11.28515625" style="5" bestFit="1" customWidth="1"/>
    <col min="4356" max="4356" width="9.28515625" style="5" bestFit="1" customWidth="1"/>
    <col min="4357" max="4357" width="12.7109375" style="5" customWidth="1"/>
    <col min="4358" max="4358" width="14" style="5" customWidth="1"/>
    <col min="4359" max="4365" width="9.140625" style="5"/>
    <col min="4366" max="4366" width="12.7109375" style="5" customWidth="1"/>
    <col min="4367" max="4604" width="9.140625" style="5"/>
    <col min="4605" max="4605" width="44.5703125" style="5" customWidth="1"/>
    <col min="4606" max="4607" width="10.5703125" style="5" customWidth="1"/>
    <col min="4608" max="4609" width="11" style="5" customWidth="1"/>
    <col min="4610" max="4610" width="9.85546875" style="5" bestFit="1" customWidth="1"/>
    <col min="4611" max="4611" width="11.28515625" style="5" bestFit="1" customWidth="1"/>
    <col min="4612" max="4612" width="9.28515625" style="5" bestFit="1" customWidth="1"/>
    <col min="4613" max="4613" width="12.7109375" style="5" customWidth="1"/>
    <col min="4614" max="4614" width="14" style="5" customWidth="1"/>
    <col min="4615" max="4621" width="9.140625" style="5"/>
    <col min="4622" max="4622" width="12.7109375" style="5" customWidth="1"/>
    <col min="4623" max="4860" width="9.140625" style="5"/>
    <col min="4861" max="4861" width="44.5703125" style="5" customWidth="1"/>
    <col min="4862" max="4863" width="10.5703125" style="5" customWidth="1"/>
    <col min="4864" max="4865" width="11" style="5" customWidth="1"/>
    <col min="4866" max="4866" width="9.85546875" style="5" bestFit="1" customWidth="1"/>
    <col min="4867" max="4867" width="11.28515625" style="5" bestFit="1" customWidth="1"/>
    <col min="4868" max="4868" width="9.28515625" style="5" bestFit="1" customWidth="1"/>
    <col min="4869" max="4869" width="12.7109375" style="5" customWidth="1"/>
    <col min="4870" max="4870" width="14" style="5" customWidth="1"/>
    <col min="4871" max="4877" width="9.140625" style="5"/>
    <col min="4878" max="4878" width="12.7109375" style="5" customWidth="1"/>
    <col min="4879" max="5116" width="9.140625" style="5"/>
    <col min="5117" max="5117" width="44.5703125" style="5" customWidth="1"/>
    <col min="5118" max="5119" width="10.5703125" style="5" customWidth="1"/>
    <col min="5120" max="5121" width="11" style="5" customWidth="1"/>
    <col min="5122" max="5122" width="9.85546875" style="5" bestFit="1" customWidth="1"/>
    <col min="5123" max="5123" width="11.28515625" style="5" bestFit="1" customWidth="1"/>
    <col min="5124" max="5124" width="9.28515625" style="5" bestFit="1" customWidth="1"/>
    <col min="5125" max="5125" width="12.7109375" style="5" customWidth="1"/>
    <col min="5126" max="5126" width="14" style="5" customWidth="1"/>
    <col min="5127" max="5133" width="9.140625" style="5"/>
    <col min="5134" max="5134" width="12.7109375" style="5" customWidth="1"/>
    <col min="5135" max="5372" width="9.140625" style="5"/>
    <col min="5373" max="5373" width="44.5703125" style="5" customWidth="1"/>
    <col min="5374" max="5375" width="10.5703125" style="5" customWidth="1"/>
    <col min="5376" max="5377" width="11" style="5" customWidth="1"/>
    <col min="5378" max="5378" width="9.85546875" style="5" bestFit="1" customWidth="1"/>
    <col min="5379" max="5379" width="11.28515625" style="5" bestFit="1" customWidth="1"/>
    <col min="5380" max="5380" width="9.28515625" style="5" bestFit="1" customWidth="1"/>
    <col min="5381" max="5381" width="12.7109375" style="5" customWidth="1"/>
    <col min="5382" max="5382" width="14" style="5" customWidth="1"/>
    <col min="5383" max="5389" width="9.140625" style="5"/>
    <col min="5390" max="5390" width="12.7109375" style="5" customWidth="1"/>
    <col min="5391" max="5628" width="9.140625" style="5"/>
    <col min="5629" max="5629" width="44.5703125" style="5" customWidth="1"/>
    <col min="5630" max="5631" width="10.5703125" style="5" customWidth="1"/>
    <col min="5632" max="5633" width="11" style="5" customWidth="1"/>
    <col min="5634" max="5634" width="9.85546875" style="5" bestFit="1" customWidth="1"/>
    <col min="5635" max="5635" width="11.28515625" style="5" bestFit="1" customWidth="1"/>
    <col min="5636" max="5636" width="9.28515625" style="5" bestFit="1" customWidth="1"/>
    <col min="5637" max="5637" width="12.7109375" style="5" customWidth="1"/>
    <col min="5638" max="5638" width="14" style="5" customWidth="1"/>
    <col min="5639" max="5645" width="9.140625" style="5"/>
    <col min="5646" max="5646" width="12.7109375" style="5" customWidth="1"/>
    <col min="5647" max="5884" width="9.140625" style="5"/>
    <col min="5885" max="5885" width="44.5703125" style="5" customWidth="1"/>
    <col min="5886" max="5887" width="10.5703125" style="5" customWidth="1"/>
    <col min="5888" max="5889" width="11" style="5" customWidth="1"/>
    <col min="5890" max="5890" width="9.85546875" style="5" bestFit="1" customWidth="1"/>
    <col min="5891" max="5891" width="11.28515625" style="5" bestFit="1" customWidth="1"/>
    <col min="5892" max="5892" width="9.28515625" style="5" bestFit="1" customWidth="1"/>
    <col min="5893" max="5893" width="12.7109375" style="5" customWidth="1"/>
    <col min="5894" max="5894" width="14" style="5" customWidth="1"/>
    <col min="5895" max="5901" width="9.140625" style="5"/>
    <col min="5902" max="5902" width="12.7109375" style="5" customWidth="1"/>
    <col min="5903" max="6140" width="9.140625" style="5"/>
    <col min="6141" max="6141" width="44.5703125" style="5" customWidth="1"/>
    <col min="6142" max="6143" width="10.5703125" style="5" customWidth="1"/>
    <col min="6144" max="6145" width="11" style="5" customWidth="1"/>
    <col min="6146" max="6146" width="9.85546875" style="5" bestFit="1" customWidth="1"/>
    <col min="6147" max="6147" width="11.28515625" style="5" bestFit="1" customWidth="1"/>
    <col min="6148" max="6148" width="9.28515625" style="5" bestFit="1" customWidth="1"/>
    <col min="6149" max="6149" width="12.7109375" style="5" customWidth="1"/>
    <col min="6150" max="6150" width="14" style="5" customWidth="1"/>
    <col min="6151" max="6157" width="9.140625" style="5"/>
    <col min="6158" max="6158" width="12.7109375" style="5" customWidth="1"/>
    <col min="6159" max="6396" width="9.140625" style="5"/>
    <col min="6397" max="6397" width="44.5703125" style="5" customWidth="1"/>
    <col min="6398" max="6399" width="10.5703125" style="5" customWidth="1"/>
    <col min="6400" max="6401" width="11" style="5" customWidth="1"/>
    <col min="6402" max="6402" width="9.85546875" style="5" bestFit="1" customWidth="1"/>
    <col min="6403" max="6403" width="11.28515625" style="5" bestFit="1" customWidth="1"/>
    <col min="6404" max="6404" width="9.28515625" style="5" bestFit="1" customWidth="1"/>
    <col min="6405" max="6405" width="12.7109375" style="5" customWidth="1"/>
    <col min="6406" max="6406" width="14" style="5" customWidth="1"/>
    <col min="6407" max="6413" width="9.140625" style="5"/>
    <col min="6414" max="6414" width="12.7109375" style="5" customWidth="1"/>
    <col min="6415" max="6652" width="9.140625" style="5"/>
    <col min="6653" max="6653" width="44.5703125" style="5" customWidth="1"/>
    <col min="6654" max="6655" width="10.5703125" style="5" customWidth="1"/>
    <col min="6656" max="6657" width="11" style="5" customWidth="1"/>
    <col min="6658" max="6658" width="9.85546875" style="5" bestFit="1" customWidth="1"/>
    <col min="6659" max="6659" width="11.28515625" style="5" bestFit="1" customWidth="1"/>
    <col min="6660" max="6660" width="9.28515625" style="5" bestFit="1" customWidth="1"/>
    <col min="6661" max="6661" width="12.7109375" style="5" customWidth="1"/>
    <col min="6662" max="6662" width="14" style="5" customWidth="1"/>
    <col min="6663" max="6669" width="9.140625" style="5"/>
    <col min="6670" max="6670" width="12.7109375" style="5" customWidth="1"/>
    <col min="6671" max="6908" width="9.140625" style="5"/>
    <col min="6909" max="6909" width="44.5703125" style="5" customWidth="1"/>
    <col min="6910" max="6911" width="10.5703125" style="5" customWidth="1"/>
    <col min="6912" max="6913" width="11" style="5" customWidth="1"/>
    <col min="6914" max="6914" width="9.85546875" style="5" bestFit="1" customWidth="1"/>
    <col min="6915" max="6915" width="11.28515625" style="5" bestFit="1" customWidth="1"/>
    <col min="6916" max="6916" width="9.28515625" style="5" bestFit="1" customWidth="1"/>
    <col min="6917" max="6917" width="12.7109375" style="5" customWidth="1"/>
    <col min="6918" max="6918" width="14" style="5" customWidth="1"/>
    <col min="6919" max="6925" width="9.140625" style="5"/>
    <col min="6926" max="6926" width="12.7109375" style="5" customWidth="1"/>
    <col min="6927" max="7164" width="9.140625" style="5"/>
    <col min="7165" max="7165" width="44.5703125" style="5" customWidth="1"/>
    <col min="7166" max="7167" width="10.5703125" style="5" customWidth="1"/>
    <col min="7168" max="7169" width="11" style="5" customWidth="1"/>
    <col min="7170" max="7170" width="9.85546875" style="5" bestFit="1" customWidth="1"/>
    <col min="7171" max="7171" width="11.28515625" style="5" bestFit="1" customWidth="1"/>
    <col min="7172" max="7172" width="9.28515625" style="5" bestFit="1" customWidth="1"/>
    <col min="7173" max="7173" width="12.7109375" style="5" customWidth="1"/>
    <col min="7174" max="7174" width="14" style="5" customWidth="1"/>
    <col min="7175" max="7181" width="9.140625" style="5"/>
    <col min="7182" max="7182" width="12.7109375" style="5" customWidth="1"/>
    <col min="7183" max="7420" width="9.140625" style="5"/>
    <col min="7421" max="7421" width="44.5703125" style="5" customWidth="1"/>
    <col min="7422" max="7423" width="10.5703125" style="5" customWidth="1"/>
    <col min="7424" max="7425" width="11" style="5" customWidth="1"/>
    <col min="7426" max="7426" width="9.85546875" style="5" bestFit="1" customWidth="1"/>
    <col min="7427" max="7427" width="11.28515625" style="5" bestFit="1" customWidth="1"/>
    <col min="7428" max="7428" width="9.28515625" style="5" bestFit="1" customWidth="1"/>
    <col min="7429" max="7429" width="12.7109375" style="5" customWidth="1"/>
    <col min="7430" max="7430" width="14" style="5" customWidth="1"/>
    <col min="7431" max="7437" width="9.140625" style="5"/>
    <col min="7438" max="7438" width="12.7109375" style="5" customWidth="1"/>
    <col min="7439" max="7676" width="9.140625" style="5"/>
    <col min="7677" max="7677" width="44.5703125" style="5" customWidth="1"/>
    <col min="7678" max="7679" width="10.5703125" style="5" customWidth="1"/>
    <col min="7680" max="7681" width="11" style="5" customWidth="1"/>
    <col min="7682" max="7682" width="9.85546875" style="5" bestFit="1" customWidth="1"/>
    <col min="7683" max="7683" width="11.28515625" style="5" bestFit="1" customWidth="1"/>
    <col min="7684" max="7684" width="9.28515625" style="5" bestFit="1" customWidth="1"/>
    <col min="7685" max="7685" width="12.7109375" style="5" customWidth="1"/>
    <col min="7686" max="7686" width="14" style="5" customWidth="1"/>
    <col min="7687" max="7693" width="9.140625" style="5"/>
    <col min="7694" max="7694" width="12.7109375" style="5" customWidth="1"/>
    <col min="7695" max="7932" width="9.140625" style="5"/>
    <col min="7933" max="7933" width="44.5703125" style="5" customWidth="1"/>
    <col min="7934" max="7935" width="10.5703125" style="5" customWidth="1"/>
    <col min="7936" max="7937" width="11" style="5" customWidth="1"/>
    <col min="7938" max="7938" width="9.85546875" style="5" bestFit="1" customWidth="1"/>
    <col min="7939" max="7939" width="11.28515625" style="5" bestFit="1" customWidth="1"/>
    <col min="7940" max="7940" width="9.28515625" style="5" bestFit="1" customWidth="1"/>
    <col min="7941" max="7941" width="12.7109375" style="5" customWidth="1"/>
    <col min="7942" max="7942" width="14" style="5" customWidth="1"/>
    <col min="7943" max="7949" width="9.140625" style="5"/>
    <col min="7950" max="7950" width="12.7109375" style="5" customWidth="1"/>
    <col min="7951" max="8188" width="9.140625" style="5"/>
    <col min="8189" max="8189" width="44.5703125" style="5" customWidth="1"/>
    <col min="8190" max="8191" width="10.5703125" style="5" customWidth="1"/>
    <col min="8192" max="8193" width="11" style="5" customWidth="1"/>
    <col min="8194" max="8194" width="9.85546875" style="5" bestFit="1" customWidth="1"/>
    <col min="8195" max="8195" width="11.28515625" style="5" bestFit="1" customWidth="1"/>
    <col min="8196" max="8196" width="9.28515625" style="5" bestFit="1" customWidth="1"/>
    <col min="8197" max="8197" width="12.7109375" style="5" customWidth="1"/>
    <col min="8198" max="8198" width="14" style="5" customWidth="1"/>
    <col min="8199" max="8205" width="9.140625" style="5"/>
    <col min="8206" max="8206" width="12.7109375" style="5" customWidth="1"/>
    <col min="8207" max="8444" width="9.140625" style="5"/>
    <col min="8445" max="8445" width="44.5703125" style="5" customWidth="1"/>
    <col min="8446" max="8447" width="10.5703125" style="5" customWidth="1"/>
    <col min="8448" max="8449" width="11" style="5" customWidth="1"/>
    <col min="8450" max="8450" width="9.85546875" style="5" bestFit="1" customWidth="1"/>
    <col min="8451" max="8451" width="11.28515625" style="5" bestFit="1" customWidth="1"/>
    <col min="8452" max="8452" width="9.28515625" style="5" bestFit="1" customWidth="1"/>
    <col min="8453" max="8453" width="12.7109375" style="5" customWidth="1"/>
    <col min="8454" max="8454" width="14" style="5" customWidth="1"/>
    <col min="8455" max="8461" width="9.140625" style="5"/>
    <col min="8462" max="8462" width="12.7109375" style="5" customWidth="1"/>
    <col min="8463" max="8700" width="9.140625" style="5"/>
    <col min="8701" max="8701" width="44.5703125" style="5" customWidth="1"/>
    <col min="8702" max="8703" width="10.5703125" style="5" customWidth="1"/>
    <col min="8704" max="8705" width="11" style="5" customWidth="1"/>
    <col min="8706" max="8706" width="9.85546875" style="5" bestFit="1" customWidth="1"/>
    <col min="8707" max="8707" width="11.28515625" style="5" bestFit="1" customWidth="1"/>
    <col min="8708" max="8708" width="9.28515625" style="5" bestFit="1" customWidth="1"/>
    <col min="8709" max="8709" width="12.7109375" style="5" customWidth="1"/>
    <col min="8710" max="8710" width="14" style="5" customWidth="1"/>
    <col min="8711" max="8717" width="9.140625" style="5"/>
    <col min="8718" max="8718" width="12.7109375" style="5" customWidth="1"/>
    <col min="8719" max="8956" width="9.140625" style="5"/>
    <col min="8957" max="8957" width="44.5703125" style="5" customWidth="1"/>
    <col min="8958" max="8959" width="10.5703125" style="5" customWidth="1"/>
    <col min="8960" max="8961" width="11" style="5" customWidth="1"/>
    <col min="8962" max="8962" width="9.85546875" style="5" bestFit="1" customWidth="1"/>
    <col min="8963" max="8963" width="11.28515625" style="5" bestFit="1" customWidth="1"/>
    <col min="8964" max="8964" width="9.28515625" style="5" bestFit="1" customWidth="1"/>
    <col min="8965" max="8965" width="12.7109375" style="5" customWidth="1"/>
    <col min="8966" max="8966" width="14" style="5" customWidth="1"/>
    <col min="8967" max="8973" width="9.140625" style="5"/>
    <col min="8974" max="8974" width="12.7109375" style="5" customWidth="1"/>
    <col min="8975" max="9212" width="9.140625" style="5"/>
    <col min="9213" max="9213" width="44.5703125" style="5" customWidth="1"/>
    <col min="9214" max="9215" width="10.5703125" style="5" customWidth="1"/>
    <col min="9216" max="9217" width="11" style="5" customWidth="1"/>
    <col min="9218" max="9218" width="9.85546875" style="5" bestFit="1" customWidth="1"/>
    <col min="9219" max="9219" width="11.28515625" style="5" bestFit="1" customWidth="1"/>
    <col min="9220" max="9220" width="9.28515625" style="5" bestFit="1" customWidth="1"/>
    <col min="9221" max="9221" width="12.7109375" style="5" customWidth="1"/>
    <col min="9222" max="9222" width="14" style="5" customWidth="1"/>
    <col min="9223" max="9229" width="9.140625" style="5"/>
    <col min="9230" max="9230" width="12.7109375" style="5" customWidth="1"/>
    <col min="9231" max="9468" width="9.140625" style="5"/>
    <col min="9469" max="9469" width="44.5703125" style="5" customWidth="1"/>
    <col min="9470" max="9471" width="10.5703125" style="5" customWidth="1"/>
    <col min="9472" max="9473" width="11" style="5" customWidth="1"/>
    <col min="9474" max="9474" width="9.85546875" style="5" bestFit="1" customWidth="1"/>
    <col min="9475" max="9475" width="11.28515625" style="5" bestFit="1" customWidth="1"/>
    <col min="9476" max="9476" width="9.28515625" style="5" bestFit="1" customWidth="1"/>
    <col min="9477" max="9477" width="12.7109375" style="5" customWidth="1"/>
    <col min="9478" max="9478" width="14" style="5" customWidth="1"/>
    <col min="9479" max="9485" width="9.140625" style="5"/>
    <col min="9486" max="9486" width="12.7109375" style="5" customWidth="1"/>
    <col min="9487" max="9724" width="9.140625" style="5"/>
    <col min="9725" max="9725" width="44.5703125" style="5" customWidth="1"/>
    <col min="9726" max="9727" width="10.5703125" style="5" customWidth="1"/>
    <col min="9728" max="9729" width="11" style="5" customWidth="1"/>
    <col min="9730" max="9730" width="9.85546875" style="5" bestFit="1" customWidth="1"/>
    <col min="9731" max="9731" width="11.28515625" style="5" bestFit="1" customWidth="1"/>
    <col min="9732" max="9732" width="9.28515625" style="5" bestFit="1" customWidth="1"/>
    <col min="9733" max="9733" width="12.7109375" style="5" customWidth="1"/>
    <col min="9734" max="9734" width="14" style="5" customWidth="1"/>
    <col min="9735" max="9741" width="9.140625" style="5"/>
    <col min="9742" max="9742" width="12.7109375" style="5" customWidth="1"/>
    <col min="9743" max="9980" width="9.140625" style="5"/>
    <col min="9981" max="9981" width="44.5703125" style="5" customWidth="1"/>
    <col min="9982" max="9983" width="10.5703125" style="5" customWidth="1"/>
    <col min="9984" max="9985" width="11" style="5" customWidth="1"/>
    <col min="9986" max="9986" width="9.85546875" style="5" bestFit="1" customWidth="1"/>
    <col min="9987" max="9987" width="11.28515625" style="5" bestFit="1" customWidth="1"/>
    <col min="9988" max="9988" width="9.28515625" style="5" bestFit="1" customWidth="1"/>
    <col min="9989" max="9989" width="12.7109375" style="5" customWidth="1"/>
    <col min="9990" max="9990" width="14" style="5" customWidth="1"/>
    <col min="9991" max="9997" width="9.140625" style="5"/>
    <col min="9998" max="9998" width="12.7109375" style="5" customWidth="1"/>
    <col min="9999" max="10236" width="9.140625" style="5"/>
    <col min="10237" max="10237" width="44.5703125" style="5" customWidth="1"/>
    <col min="10238" max="10239" width="10.5703125" style="5" customWidth="1"/>
    <col min="10240" max="10241" width="11" style="5" customWidth="1"/>
    <col min="10242" max="10242" width="9.85546875" style="5" bestFit="1" customWidth="1"/>
    <col min="10243" max="10243" width="11.28515625" style="5" bestFit="1" customWidth="1"/>
    <col min="10244" max="10244" width="9.28515625" style="5" bestFit="1" customWidth="1"/>
    <col min="10245" max="10245" width="12.7109375" style="5" customWidth="1"/>
    <col min="10246" max="10246" width="14" style="5" customWidth="1"/>
    <col min="10247" max="10253" width="9.140625" style="5"/>
    <col min="10254" max="10254" width="12.7109375" style="5" customWidth="1"/>
    <col min="10255" max="10492" width="9.140625" style="5"/>
    <col min="10493" max="10493" width="44.5703125" style="5" customWidth="1"/>
    <col min="10494" max="10495" width="10.5703125" style="5" customWidth="1"/>
    <col min="10496" max="10497" width="11" style="5" customWidth="1"/>
    <col min="10498" max="10498" width="9.85546875" style="5" bestFit="1" customWidth="1"/>
    <col min="10499" max="10499" width="11.28515625" style="5" bestFit="1" customWidth="1"/>
    <col min="10500" max="10500" width="9.28515625" style="5" bestFit="1" customWidth="1"/>
    <col min="10501" max="10501" width="12.7109375" style="5" customWidth="1"/>
    <col min="10502" max="10502" width="14" style="5" customWidth="1"/>
    <col min="10503" max="10509" width="9.140625" style="5"/>
    <col min="10510" max="10510" width="12.7109375" style="5" customWidth="1"/>
    <col min="10511" max="10748" width="9.140625" style="5"/>
    <col min="10749" max="10749" width="44.5703125" style="5" customWidth="1"/>
    <col min="10750" max="10751" width="10.5703125" style="5" customWidth="1"/>
    <col min="10752" max="10753" width="11" style="5" customWidth="1"/>
    <col min="10754" max="10754" width="9.85546875" style="5" bestFit="1" customWidth="1"/>
    <col min="10755" max="10755" width="11.28515625" style="5" bestFit="1" customWidth="1"/>
    <col min="10756" max="10756" width="9.28515625" style="5" bestFit="1" customWidth="1"/>
    <col min="10757" max="10757" width="12.7109375" style="5" customWidth="1"/>
    <col min="10758" max="10758" width="14" style="5" customWidth="1"/>
    <col min="10759" max="10765" width="9.140625" style="5"/>
    <col min="10766" max="10766" width="12.7109375" style="5" customWidth="1"/>
    <col min="10767" max="11004" width="9.140625" style="5"/>
    <col min="11005" max="11005" width="44.5703125" style="5" customWidth="1"/>
    <col min="11006" max="11007" width="10.5703125" style="5" customWidth="1"/>
    <col min="11008" max="11009" width="11" style="5" customWidth="1"/>
    <col min="11010" max="11010" width="9.85546875" style="5" bestFit="1" customWidth="1"/>
    <col min="11011" max="11011" width="11.28515625" style="5" bestFit="1" customWidth="1"/>
    <col min="11012" max="11012" width="9.28515625" style="5" bestFit="1" customWidth="1"/>
    <col min="11013" max="11013" width="12.7109375" style="5" customWidth="1"/>
    <col min="11014" max="11014" width="14" style="5" customWidth="1"/>
    <col min="11015" max="11021" width="9.140625" style="5"/>
    <col min="11022" max="11022" width="12.7109375" style="5" customWidth="1"/>
    <col min="11023" max="11260" width="9.140625" style="5"/>
    <col min="11261" max="11261" width="44.5703125" style="5" customWidth="1"/>
    <col min="11262" max="11263" width="10.5703125" style="5" customWidth="1"/>
    <col min="11264" max="11265" width="11" style="5" customWidth="1"/>
    <col min="11266" max="11266" width="9.85546875" style="5" bestFit="1" customWidth="1"/>
    <col min="11267" max="11267" width="11.28515625" style="5" bestFit="1" customWidth="1"/>
    <col min="11268" max="11268" width="9.28515625" style="5" bestFit="1" customWidth="1"/>
    <col min="11269" max="11269" width="12.7109375" style="5" customWidth="1"/>
    <col min="11270" max="11270" width="14" style="5" customWidth="1"/>
    <col min="11271" max="11277" width="9.140625" style="5"/>
    <col min="11278" max="11278" width="12.7109375" style="5" customWidth="1"/>
    <col min="11279" max="11516" width="9.140625" style="5"/>
    <col min="11517" max="11517" width="44.5703125" style="5" customWidth="1"/>
    <col min="11518" max="11519" width="10.5703125" style="5" customWidth="1"/>
    <col min="11520" max="11521" width="11" style="5" customWidth="1"/>
    <col min="11522" max="11522" width="9.85546875" style="5" bestFit="1" customWidth="1"/>
    <col min="11523" max="11523" width="11.28515625" style="5" bestFit="1" customWidth="1"/>
    <col min="11524" max="11524" width="9.28515625" style="5" bestFit="1" customWidth="1"/>
    <col min="11525" max="11525" width="12.7109375" style="5" customWidth="1"/>
    <col min="11526" max="11526" width="14" style="5" customWidth="1"/>
    <col min="11527" max="11533" width="9.140625" style="5"/>
    <col min="11534" max="11534" width="12.7109375" style="5" customWidth="1"/>
    <col min="11535" max="11772" width="9.140625" style="5"/>
    <col min="11773" max="11773" width="44.5703125" style="5" customWidth="1"/>
    <col min="11774" max="11775" width="10.5703125" style="5" customWidth="1"/>
    <col min="11776" max="11777" width="11" style="5" customWidth="1"/>
    <col min="11778" max="11778" width="9.85546875" style="5" bestFit="1" customWidth="1"/>
    <col min="11779" max="11779" width="11.28515625" style="5" bestFit="1" customWidth="1"/>
    <col min="11780" max="11780" width="9.28515625" style="5" bestFit="1" customWidth="1"/>
    <col min="11781" max="11781" width="12.7109375" style="5" customWidth="1"/>
    <col min="11782" max="11782" width="14" style="5" customWidth="1"/>
    <col min="11783" max="11789" width="9.140625" style="5"/>
    <col min="11790" max="11790" width="12.7109375" style="5" customWidth="1"/>
    <col min="11791" max="12028" width="9.140625" style="5"/>
    <col min="12029" max="12029" width="44.5703125" style="5" customWidth="1"/>
    <col min="12030" max="12031" width="10.5703125" style="5" customWidth="1"/>
    <col min="12032" max="12033" width="11" style="5" customWidth="1"/>
    <col min="12034" max="12034" width="9.85546875" style="5" bestFit="1" customWidth="1"/>
    <col min="12035" max="12035" width="11.28515625" style="5" bestFit="1" customWidth="1"/>
    <col min="12036" max="12036" width="9.28515625" style="5" bestFit="1" customWidth="1"/>
    <col min="12037" max="12037" width="12.7109375" style="5" customWidth="1"/>
    <col min="12038" max="12038" width="14" style="5" customWidth="1"/>
    <col min="12039" max="12045" width="9.140625" style="5"/>
    <col min="12046" max="12046" width="12.7109375" style="5" customWidth="1"/>
    <col min="12047" max="12284" width="9.140625" style="5"/>
    <col min="12285" max="12285" width="44.5703125" style="5" customWidth="1"/>
    <col min="12286" max="12287" width="10.5703125" style="5" customWidth="1"/>
    <col min="12288" max="12289" width="11" style="5" customWidth="1"/>
    <col min="12290" max="12290" width="9.85546875" style="5" bestFit="1" customWidth="1"/>
    <col min="12291" max="12291" width="11.28515625" style="5" bestFit="1" customWidth="1"/>
    <col min="12292" max="12292" width="9.28515625" style="5" bestFit="1" customWidth="1"/>
    <col min="12293" max="12293" width="12.7109375" style="5" customWidth="1"/>
    <col min="12294" max="12294" width="14" style="5" customWidth="1"/>
    <col min="12295" max="12301" width="9.140625" style="5"/>
    <col min="12302" max="12302" width="12.7109375" style="5" customWidth="1"/>
    <col min="12303" max="12540" width="9.140625" style="5"/>
    <col min="12541" max="12541" width="44.5703125" style="5" customWidth="1"/>
    <col min="12542" max="12543" width="10.5703125" style="5" customWidth="1"/>
    <col min="12544" max="12545" width="11" style="5" customWidth="1"/>
    <col min="12546" max="12546" width="9.85546875" style="5" bestFit="1" customWidth="1"/>
    <col min="12547" max="12547" width="11.28515625" style="5" bestFit="1" customWidth="1"/>
    <col min="12548" max="12548" width="9.28515625" style="5" bestFit="1" customWidth="1"/>
    <col min="12549" max="12549" width="12.7109375" style="5" customWidth="1"/>
    <col min="12550" max="12550" width="14" style="5" customWidth="1"/>
    <col min="12551" max="12557" width="9.140625" style="5"/>
    <col min="12558" max="12558" width="12.7109375" style="5" customWidth="1"/>
    <col min="12559" max="12796" width="9.140625" style="5"/>
    <col min="12797" max="12797" width="44.5703125" style="5" customWidth="1"/>
    <col min="12798" max="12799" width="10.5703125" style="5" customWidth="1"/>
    <col min="12800" max="12801" width="11" style="5" customWidth="1"/>
    <col min="12802" max="12802" width="9.85546875" style="5" bestFit="1" customWidth="1"/>
    <col min="12803" max="12803" width="11.28515625" style="5" bestFit="1" customWidth="1"/>
    <col min="12804" max="12804" width="9.28515625" style="5" bestFit="1" customWidth="1"/>
    <col min="12805" max="12805" width="12.7109375" style="5" customWidth="1"/>
    <col min="12806" max="12806" width="14" style="5" customWidth="1"/>
    <col min="12807" max="12813" width="9.140625" style="5"/>
    <col min="12814" max="12814" width="12.7109375" style="5" customWidth="1"/>
    <col min="12815" max="13052" width="9.140625" style="5"/>
    <col min="13053" max="13053" width="44.5703125" style="5" customWidth="1"/>
    <col min="13054" max="13055" width="10.5703125" style="5" customWidth="1"/>
    <col min="13056" max="13057" width="11" style="5" customWidth="1"/>
    <col min="13058" max="13058" width="9.85546875" style="5" bestFit="1" customWidth="1"/>
    <col min="13059" max="13059" width="11.28515625" style="5" bestFit="1" customWidth="1"/>
    <col min="13060" max="13060" width="9.28515625" style="5" bestFit="1" customWidth="1"/>
    <col min="13061" max="13061" width="12.7109375" style="5" customWidth="1"/>
    <col min="13062" max="13062" width="14" style="5" customWidth="1"/>
    <col min="13063" max="13069" width="9.140625" style="5"/>
    <col min="13070" max="13070" width="12.7109375" style="5" customWidth="1"/>
    <col min="13071" max="13308" width="9.140625" style="5"/>
    <col min="13309" max="13309" width="44.5703125" style="5" customWidth="1"/>
    <col min="13310" max="13311" width="10.5703125" style="5" customWidth="1"/>
    <col min="13312" max="13313" width="11" style="5" customWidth="1"/>
    <col min="13314" max="13314" width="9.85546875" style="5" bestFit="1" customWidth="1"/>
    <col min="13315" max="13315" width="11.28515625" style="5" bestFit="1" customWidth="1"/>
    <col min="13316" max="13316" width="9.28515625" style="5" bestFit="1" customWidth="1"/>
    <col min="13317" max="13317" width="12.7109375" style="5" customWidth="1"/>
    <col min="13318" max="13318" width="14" style="5" customWidth="1"/>
    <col min="13319" max="13325" width="9.140625" style="5"/>
    <col min="13326" max="13326" width="12.7109375" style="5" customWidth="1"/>
    <col min="13327" max="13564" width="9.140625" style="5"/>
    <col min="13565" max="13565" width="44.5703125" style="5" customWidth="1"/>
    <col min="13566" max="13567" width="10.5703125" style="5" customWidth="1"/>
    <col min="13568" max="13569" width="11" style="5" customWidth="1"/>
    <col min="13570" max="13570" width="9.85546875" style="5" bestFit="1" customWidth="1"/>
    <col min="13571" max="13571" width="11.28515625" style="5" bestFit="1" customWidth="1"/>
    <col min="13572" max="13572" width="9.28515625" style="5" bestFit="1" customWidth="1"/>
    <col min="13573" max="13573" width="12.7109375" style="5" customWidth="1"/>
    <col min="13574" max="13574" width="14" style="5" customWidth="1"/>
    <col min="13575" max="13581" width="9.140625" style="5"/>
    <col min="13582" max="13582" width="12.7109375" style="5" customWidth="1"/>
    <col min="13583" max="13820" width="9.140625" style="5"/>
    <col min="13821" max="13821" width="44.5703125" style="5" customWidth="1"/>
    <col min="13822" max="13823" width="10.5703125" style="5" customWidth="1"/>
    <col min="13824" max="13825" width="11" style="5" customWidth="1"/>
    <col min="13826" max="13826" width="9.85546875" style="5" bestFit="1" customWidth="1"/>
    <col min="13827" max="13827" width="11.28515625" style="5" bestFit="1" customWidth="1"/>
    <col min="13828" max="13828" width="9.28515625" style="5" bestFit="1" customWidth="1"/>
    <col min="13829" max="13829" width="12.7109375" style="5" customWidth="1"/>
    <col min="13830" max="13830" width="14" style="5" customWidth="1"/>
    <col min="13831" max="13837" width="9.140625" style="5"/>
    <col min="13838" max="13838" width="12.7109375" style="5" customWidth="1"/>
    <col min="13839" max="14076" width="9.140625" style="5"/>
    <col min="14077" max="14077" width="44.5703125" style="5" customWidth="1"/>
    <col min="14078" max="14079" width="10.5703125" style="5" customWidth="1"/>
    <col min="14080" max="14081" width="11" style="5" customWidth="1"/>
    <col min="14082" max="14082" width="9.85546875" style="5" bestFit="1" customWidth="1"/>
    <col min="14083" max="14083" width="11.28515625" style="5" bestFit="1" customWidth="1"/>
    <col min="14084" max="14084" width="9.28515625" style="5" bestFit="1" customWidth="1"/>
    <col min="14085" max="14085" width="12.7109375" style="5" customWidth="1"/>
    <col min="14086" max="14086" width="14" style="5" customWidth="1"/>
    <col min="14087" max="14093" width="9.140625" style="5"/>
    <col min="14094" max="14094" width="12.7109375" style="5" customWidth="1"/>
    <col min="14095" max="14332" width="9.140625" style="5"/>
    <col min="14333" max="14333" width="44.5703125" style="5" customWidth="1"/>
    <col min="14334" max="14335" width="10.5703125" style="5" customWidth="1"/>
    <col min="14336" max="14337" width="11" style="5" customWidth="1"/>
    <col min="14338" max="14338" width="9.85546875" style="5" bestFit="1" customWidth="1"/>
    <col min="14339" max="14339" width="11.28515625" style="5" bestFit="1" customWidth="1"/>
    <col min="14340" max="14340" width="9.28515625" style="5" bestFit="1" customWidth="1"/>
    <col min="14341" max="14341" width="12.7109375" style="5" customWidth="1"/>
    <col min="14342" max="14342" width="14" style="5" customWidth="1"/>
    <col min="14343" max="14349" width="9.140625" style="5"/>
    <col min="14350" max="14350" width="12.7109375" style="5" customWidth="1"/>
    <col min="14351" max="14588" width="9.140625" style="5"/>
    <col min="14589" max="14589" width="44.5703125" style="5" customWidth="1"/>
    <col min="14590" max="14591" width="10.5703125" style="5" customWidth="1"/>
    <col min="14592" max="14593" width="11" style="5" customWidth="1"/>
    <col min="14594" max="14594" width="9.85546875" style="5" bestFit="1" customWidth="1"/>
    <col min="14595" max="14595" width="11.28515625" style="5" bestFit="1" customWidth="1"/>
    <col min="14596" max="14596" width="9.28515625" style="5" bestFit="1" customWidth="1"/>
    <col min="14597" max="14597" width="12.7109375" style="5" customWidth="1"/>
    <col min="14598" max="14598" width="14" style="5" customWidth="1"/>
    <col min="14599" max="14605" width="9.140625" style="5"/>
    <col min="14606" max="14606" width="12.7109375" style="5" customWidth="1"/>
    <col min="14607" max="14844" width="9.140625" style="5"/>
    <col min="14845" max="14845" width="44.5703125" style="5" customWidth="1"/>
    <col min="14846" max="14847" width="10.5703125" style="5" customWidth="1"/>
    <col min="14848" max="14849" width="11" style="5" customWidth="1"/>
    <col min="14850" max="14850" width="9.85546875" style="5" bestFit="1" customWidth="1"/>
    <col min="14851" max="14851" width="11.28515625" style="5" bestFit="1" customWidth="1"/>
    <col min="14852" max="14852" width="9.28515625" style="5" bestFit="1" customWidth="1"/>
    <col min="14853" max="14853" width="12.7109375" style="5" customWidth="1"/>
    <col min="14854" max="14854" width="14" style="5" customWidth="1"/>
    <col min="14855" max="14861" width="9.140625" style="5"/>
    <col min="14862" max="14862" width="12.7109375" style="5" customWidth="1"/>
    <col min="14863" max="15100" width="9.140625" style="5"/>
    <col min="15101" max="15101" width="44.5703125" style="5" customWidth="1"/>
    <col min="15102" max="15103" width="10.5703125" style="5" customWidth="1"/>
    <col min="15104" max="15105" width="11" style="5" customWidth="1"/>
    <col min="15106" max="15106" width="9.85546875" style="5" bestFit="1" customWidth="1"/>
    <col min="15107" max="15107" width="11.28515625" style="5" bestFit="1" customWidth="1"/>
    <col min="15108" max="15108" width="9.28515625" style="5" bestFit="1" customWidth="1"/>
    <col min="15109" max="15109" width="12.7109375" style="5" customWidth="1"/>
    <col min="15110" max="15110" width="14" style="5" customWidth="1"/>
    <col min="15111" max="15117" width="9.140625" style="5"/>
    <col min="15118" max="15118" width="12.7109375" style="5" customWidth="1"/>
    <col min="15119" max="15356" width="9.140625" style="5"/>
    <col min="15357" max="15357" width="44.5703125" style="5" customWidth="1"/>
    <col min="15358" max="15359" width="10.5703125" style="5" customWidth="1"/>
    <col min="15360" max="15361" width="11" style="5" customWidth="1"/>
    <col min="15362" max="15362" width="9.85546875" style="5" bestFit="1" customWidth="1"/>
    <col min="15363" max="15363" width="11.28515625" style="5" bestFit="1" customWidth="1"/>
    <col min="15364" max="15364" width="9.28515625" style="5" bestFit="1" customWidth="1"/>
    <col min="15365" max="15365" width="12.7109375" style="5" customWidth="1"/>
    <col min="15366" max="15366" width="14" style="5" customWidth="1"/>
    <col min="15367" max="15373" width="9.140625" style="5"/>
    <col min="15374" max="15374" width="12.7109375" style="5" customWidth="1"/>
    <col min="15375" max="15612" width="9.140625" style="5"/>
    <col min="15613" max="15613" width="44.5703125" style="5" customWidth="1"/>
    <col min="15614" max="15615" width="10.5703125" style="5" customWidth="1"/>
    <col min="15616" max="15617" width="11" style="5" customWidth="1"/>
    <col min="15618" max="15618" width="9.85546875" style="5" bestFit="1" customWidth="1"/>
    <col min="15619" max="15619" width="11.28515625" style="5" bestFit="1" customWidth="1"/>
    <col min="15620" max="15620" width="9.28515625" style="5" bestFit="1" customWidth="1"/>
    <col min="15621" max="15621" width="12.7109375" style="5" customWidth="1"/>
    <col min="15622" max="15622" width="14" style="5" customWidth="1"/>
    <col min="15623" max="15629" width="9.140625" style="5"/>
    <col min="15630" max="15630" width="12.7109375" style="5" customWidth="1"/>
    <col min="15631" max="15868" width="9.140625" style="5"/>
    <col min="15869" max="15869" width="44.5703125" style="5" customWidth="1"/>
    <col min="15870" max="15871" width="10.5703125" style="5" customWidth="1"/>
    <col min="15872" max="15873" width="11" style="5" customWidth="1"/>
    <col min="15874" max="15874" width="9.85546875" style="5" bestFit="1" customWidth="1"/>
    <col min="15875" max="15875" width="11.28515625" style="5" bestFit="1" customWidth="1"/>
    <col min="15876" max="15876" width="9.28515625" style="5" bestFit="1" customWidth="1"/>
    <col min="15877" max="15877" width="12.7109375" style="5" customWidth="1"/>
    <col min="15878" max="15878" width="14" style="5" customWidth="1"/>
    <col min="15879" max="15885" width="9.140625" style="5"/>
    <col min="15886" max="15886" width="12.7109375" style="5" customWidth="1"/>
    <col min="15887" max="16124" width="9.140625" style="5"/>
    <col min="16125" max="16125" width="44.5703125" style="5" customWidth="1"/>
    <col min="16126" max="16127" width="10.5703125" style="5" customWidth="1"/>
    <col min="16128" max="16129" width="11" style="5" customWidth="1"/>
    <col min="16130" max="16130" width="9.85546875" style="5" bestFit="1" customWidth="1"/>
    <col min="16131" max="16131" width="11.28515625" style="5" bestFit="1" customWidth="1"/>
    <col min="16132" max="16132" width="9.28515625" style="5" bestFit="1" customWidth="1"/>
    <col min="16133" max="16133" width="12.7109375" style="5" customWidth="1"/>
    <col min="16134" max="16134" width="14" style="5" customWidth="1"/>
    <col min="16135" max="16141" width="9.140625" style="5"/>
    <col min="16142" max="16142" width="12.7109375" style="5" customWidth="1"/>
    <col min="16143" max="16384" width="9.140625" style="5"/>
  </cols>
  <sheetData>
    <row r="1" spans="1:10" x14ac:dyDescent="0.2">
      <c r="A1" s="5" t="s">
        <v>45</v>
      </c>
    </row>
    <row r="2" spans="1:10" ht="11.25" customHeight="1" x14ac:dyDescent="0.2"/>
    <row r="3" spans="1:10" s="9" customFormat="1" ht="18.75" x14ac:dyDescent="0.3">
      <c r="A3" s="51" t="s">
        <v>201</v>
      </c>
      <c r="B3" s="8"/>
      <c r="D3" s="62"/>
    </row>
    <row r="4" spans="1:10" s="9" customFormat="1" ht="13.5" customHeight="1" x14ac:dyDescent="0.3">
      <c r="A4" s="52" t="s">
        <v>0</v>
      </c>
      <c r="B4" s="8"/>
      <c r="D4" s="62"/>
    </row>
    <row r="5" spans="1:10" s="9" customFormat="1" ht="13.5" customHeight="1" x14ac:dyDescent="0.3">
      <c r="A5" s="14"/>
      <c r="B5" s="8"/>
      <c r="D5" s="62"/>
    </row>
    <row r="6" spans="1:10" ht="38.25" x14ac:dyDescent="0.2">
      <c r="A6" s="108" t="s">
        <v>46</v>
      </c>
      <c r="B6" s="235" t="s">
        <v>52</v>
      </c>
      <c r="C6" s="235" t="s">
        <v>53</v>
      </c>
      <c r="D6" s="236" t="s">
        <v>203</v>
      </c>
    </row>
    <row r="7" spans="1:10" ht="38.25" x14ac:dyDescent="0.2">
      <c r="A7" s="110" t="s">
        <v>440</v>
      </c>
      <c r="B7" s="237">
        <v>521156.95</v>
      </c>
      <c r="C7" s="237">
        <v>521156.95</v>
      </c>
      <c r="D7" s="238">
        <v>4111</v>
      </c>
    </row>
    <row r="8" spans="1:10" ht="25.5" x14ac:dyDescent="0.2">
      <c r="A8" s="110" t="s">
        <v>196</v>
      </c>
      <c r="B8" s="237">
        <v>500000</v>
      </c>
      <c r="C8" s="237">
        <v>500000</v>
      </c>
      <c r="D8" s="238">
        <v>4111</v>
      </c>
    </row>
    <row r="9" spans="1:10" x14ac:dyDescent="0.2">
      <c r="A9" s="110" t="s">
        <v>197</v>
      </c>
      <c r="B9" s="237">
        <v>109000</v>
      </c>
      <c r="C9" s="237">
        <v>109000</v>
      </c>
      <c r="D9" s="238">
        <v>4111</v>
      </c>
    </row>
    <row r="10" spans="1:10" ht="25.5" x14ac:dyDescent="0.2">
      <c r="A10" s="110" t="s">
        <v>40</v>
      </c>
      <c r="B10" s="237">
        <v>7538400</v>
      </c>
      <c r="C10" s="237">
        <v>7538400</v>
      </c>
      <c r="D10" s="238">
        <v>4112</v>
      </c>
    </row>
    <row r="11" spans="1:10" x14ac:dyDescent="0.2">
      <c r="A11" s="110" t="s">
        <v>198</v>
      </c>
      <c r="B11" s="237">
        <v>140500</v>
      </c>
      <c r="C11" s="237">
        <v>140500</v>
      </c>
      <c r="D11" s="238">
        <v>4113</v>
      </c>
    </row>
    <row r="12" spans="1:10" ht="25.5" x14ac:dyDescent="0.2">
      <c r="A12" s="110" t="s">
        <v>417</v>
      </c>
      <c r="B12" s="237">
        <v>127661</v>
      </c>
      <c r="C12" s="237">
        <v>127661</v>
      </c>
      <c r="D12" s="238">
        <v>4113</v>
      </c>
    </row>
    <row r="13" spans="1:10" ht="25.5" x14ac:dyDescent="0.2">
      <c r="A13" s="110" t="s">
        <v>154</v>
      </c>
      <c r="B13" s="237">
        <v>150000</v>
      </c>
      <c r="C13" s="237">
        <v>150000</v>
      </c>
      <c r="D13" s="238">
        <v>4116</v>
      </c>
      <c r="E13" s="12"/>
      <c r="F13" s="12"/>
      <c r="G13" s="12"/>
      <c r="H13" s="12"/>
      <c r="I13" s="12"/>
      <c r="J13" s="12"/>
    </row>
    <row r="14" spans="1:10" ht="25.5" x14ac:dyDescent="0.2">
      <c r="A14" s="110" t="s">
        <v>190</v>
      </c>
      <c r="B14" s="237">
        <v>193918</v>
      </c>
      <c r="C14" s="237">
        <v>193918</v>
      </c>
      <c r="D14" s="238">
        <v>4116</v>
      </c>
      <c r="E14" s="12"/>
      <c r="F14" s="12"/>
      <c r="G14" s="12"/>
      <c r="H14" s="12"/>
      <c r="I14" s="12"/>
      <c r="J14" s="12"/>
    </row>
    <row r="15" spans="1:10" x14ac:dyDescent="0.2">
      <c r="A15" s="110" t="s">
        <v>42</v>
      </c>
      <c r="B15" s="237">
        <v>1155000</v>
      </c>
      <c r="C15" s="237">
        <v>1155000</v>
      </c>
      <c r="D15" s="238">
        <v>4116</v>
      </c>
      <c r="E15" s="12"/>
      <c r="F15" s="12"/>
      <c r="G15" s="12"/>
      <c r="H15" s="12"/>
      <c r="I15" s="12"/>
      <c r="J15" s="12"/>
    </row>
    <row r="16" spans="1:10" ht="25.5" x14ac:dyDescent="0.2">
      <c r="A16" s="110" t="s">
        <v>416</v>
      </c>
      <c r="B16" s="237">
        <v>59000</v>
      </c>
      <c r="C16" s="237">
        <v>59000</v>
      </c>
      <c r="D16" s="238">
        <v>4116</v>
      </c>
      <c r="E16" s="12"/>
      <c r="F16" s="12"/>
      <c r="G16" s="12"/>
      <c r="H16" s="12"/>
      <c r="I16" s="12"/>
      <c r="J16" s="12"/>
    </row>
    <row r="17" spans="1:14" ht="38.25" x14ac:dyDescent="0.2">
      <c r="A17" s="110" t="s">
        <v>43</v>
      </c>
      <c r="B17" s="237">
        <v>650853</v>
      </c>
      <c r="C17" s="237">
        <v>650853</v>
      </c>
      <c r="D17" s="238">
        <v>4116</v>
      </c>
      <c r="E17" s="12"/>
      <c r="F17" s="12"/>
      <c r="G17" s="12"/>
      <c r="H17" s="12"/>
      <c r="I17" s="12"/>
      <c r="J17" s="12"/>
    </row>
    <row r="18" spans="1:14" ht="25.5" x14ac:dyDescent="0.2">
      <c r="A18" s="111" t="s">
        <v>191</v>
      </c>
      <c r="B18" s="237">
        <v>43860</v>
      </c>
      <c r="C18" s="237">
        <v>43860</v>
      </c>
      <c r="D18" s="238">
        <v>4116</v>
      </c>
      <c r="E18" s="12"/>
      <c r="F18" s="12"/>
      <c r="G18" s="12"/>
      <c r="H18" s="12"/>
      <c r="I18" s="12"/>
      <c r="J18" s="12"/>
    </row>
    <row r="19" spans="1:14" ht="16.5" customHeight="1" x14ac:dyDescent="0.2">
      <c r="A19" s="111" t="s">
        <v>192</v>
      </c>
      <c r="B19" s="237">
        <v>1816225</v>
      </c>
      <c r="C19" s="237">
        <v>1816225</v>
      </c>
      <c r="D19" s="238">
        <v>4116</v>
      </c>
      <c r="E19" s="12"/>
      <c r="F19" s="12"/>
      <c r="G19" s="12"/>
      <c r="H19" s="12"/>
      <c r="I19" s="12"/>
      <c r="J19" s="12"/>
    </row>
    <row r="20" spans="1:14" x14ac:dyDescent="0.2">
      <c r="A20" s="111" t="s">
        <v>193</v>
      </c>
      <c r="B20" s="237">
        <v>515299</v>
      </c>
      <c r="C20" s="237">
        <v>515299</v>
      </c>
      <c r="D20" s="238">
        <v>4116</v>
      </c>
      <c r="E20" s="12"/>
      <c r="F20" s="12"/>
      <c r="G20" s="12"/>
      <c r="H20" s="12"/>
      <c r="I20" s="12"/>
      <c r="J20" s="12"/>
    </row>
    <row r="21" spans="1:14" x14ac:dyDescent="0.2">
      <c r="A21" s="111" t="s">
        <v>194</v>
      </c>
      <c r="B21" s="237">
        <v>3287672</v>
      </c>
      <c r="C21" s="237">
        <v>3287672</v>
      </c>
      <c r="D21" s="238">
        <v>4116</v>
      </c>
      <c r="E21" s="12"/>
      <c r="F21" s="12"/>
      <c r="G21" s="12"/>
      <c r="H21" s="12"/>
      <c r="I21" s="12"/>
      <c r="J21" s="12"/>
    </row>
    <row r="22" spans="1:14" ht="25.5" x14ac:dyDescent="0.2">
      <c r="A22" s="111" t="s">
        <v>195</v>
      </c>
      <c r="B22" s="237">
        <v>485589.65</v>
      </c>
      <c r="C22" s="237">
        <v>485589.65</v>
      </c>
      <c r="D22" s="238">
        <v>4116</v>
      </c>
      <c r="E22" s="12"/>
      <c r="F22" s="12"/>
      <c r="G22" s="12"/>
      <c r="H22" s="12"/>
      <c r="I22" s="12"/>
      <c r="J22" s="12"/>
    </row>
    <row r="23" spans="1:14" x14ac:dyDescent="0.2">
      <c r="A23" s="110" t="s">
        <v>41</v>
      </c>
      <c r="B23" s="237">
        <v>52162</v>
      </c>
      <c r="C23" s="237">
        <v>52162</v>
      </c>
      <c r="D23" s="238">
        <v>4121</v>
      </c>
      <c r="E23" s="12"/>
      <c r="F23" s="12"/>
      <c r="G23" s="12"/>
      <c r="H23" s="12"/>
      <c r="I23" s="12"/>
      <c r="J23" s="12"/>
    </row>
    <row r="24" spans="1:14" ht="25.5" x14ac:dyDescent="0.2">
      <c r="A24" s="110" t="s">
        <v>190</v>
      </c>
      <c r="B24" s="237">
        <v>50000</v>
      </c>
      <c r="C24" s="237">
        <v>50000</v>
      </c>
      <c r="D24" s="238">
        <v>4122</v>
      </c>
      <c r="E24" s="12"/>
      <c r="F24" s="12"/>
      <c r="G24" s="12"/>
      <c r="H24" s="12"/>
      <c r="I24" s="12"/>
      <c r="J24" s="12"/>
    </row>
    <row r="25" spans="1:14" ht="25.5" x14ac:dyDescent="0.2">
      <c r="A25" s="112" t="s">
        <v>199</v>
      </c>
      <c r="B25" s="237">
        <v>5000000</v>
      </c>
      <c r="C25" s="237">
        <v>5000000</v>
      </c>
      <c r="D25" s="238">
        <v>4216</v>
      </c>
      <c r="E25" s="12"/>
      <c r="F25" s="66"/>
      <c r="G25" s="67"/>
      <c r="H25" s="67"/>
      <c r="I25" s="61"/>
      <c r="J25" s="12"/>
    </row>
    <row r="26" spans="1:14" ht="25.5" x14ac:dyDescent="0.2">
      <c r="A26" s="112" t="s">
        <v>200</v>
      </c>
      <c r="B26" s="237">
        <v>1836397.64</v>
      </c>
      <c r="C26" s="237">
        <v>1836397.64</v>
      </c>
      <c r="D26" s="238">
        <v>4216</v>
      </c>
      <c r="E26" s="12"/>
      <c r="F26" s="12"/>
      <c r="G26" s="12"/>
      <c r="H26" s="12"/>
      <c r="I26" s="12"/>
      <c r="J26" s="12"/>
    </row>
    <row r="27" spans="1:14" ht="15.75" x14ac:dyDescent="0.2">
      <c r="A27" s="108" t="s">
        <v>44</v>
      </c>
      <c r="B27" s="239">
        <f>SUM(B7:B26)</f>
        <v>24232694.239999998</v>
      </c>
      <c r="C27" s="239">
        <f>SUM(C7:C26)</f>
        <v>24232694.239999998</v>
      </c>
      <c r="D27" s="240"/>
      <c r="E27" s="11"/>
      <c r="F27" s="66"/>
      <c r="G27" s="67"/>
      <c r="H27" s="67"/>
      <c r="I27" s="61"/>
      <c r="J27" s="10"/>
      <c r="N27" s="12"/>
    </row>
    <row r="28" spans="1:14" ht="15.75" x14ac:dyDescent="0.2">
      <c r="A28" s="49"/>
      <c r="B28" s="50"/>
      <c r="C28" s="50"/>
      <c r="D28" s="63"/>
      <c r="E28" s="11"/>
      <c r="F28" s="10"/>
      <c r="G28" s="10"/>
      <c r="H28" s="10"/>
      <c r="I28" s="10"/>
      <c r="J28" s="10"/>
      <c r="N28" s="12"/>
    </row>
    <row r="29" spans="1:14" x14ac:dyDescent="0.2">
      <c r="N29" s="12"/>
    </row>
    <row r="30" spans="1:14" ht="15.75" x14ac:dyDescent="0.2">
      <c r="A30" s="179" t="s">
        <v>202</v>
      </c>
      <c r="B30" s="179"/>
      <c r="C30" s="180"/>
      <c r="N30" s="12"/>
    </row>
    <row r="31" spans="1:14" ht="25.5" x14ac:dyDescent="0.2">
      <c r="A31" s="109" t="s">
        <v>47</v>
      </c>
      <c r="B31" s="235" t="s">
        <v>48</v>
      </c>
      <c r="C31" s="235" t="s">
        <v>49</v>
      </c>
      <c r="D31" s="236" t="s">
        <v>50</v>
      </c>
    </row>
    <row r="32" spans="1:14" ht="25.5" x14ac:dyDescent="0.2">
      <c r="A32" s="113" t="s">
        <v>210</v>
      </c>
      <c r="B32" s="241">
        <v>109000</v>
      </c>
      <c r="C32" s="242">
        <v>0</v>
      </c>
      <c r="D32" s="242">
        <f>SUM(B32-C32)</f>
        <v>109000</v>
      </c>
    </row>
    <row r="33" spans="1:8" s="13" customFormat="1" ht="38.25" x14ac:dyDescent="0.25">
      <c r="A33" s="113" t="s">
        <v>211</v>
      </c>
      <c r="B33" s="241">
        <v>500000</v>
      </c>
      <c r="C33" s="242">
        <v>451543.68</v>
      </c>
      <c r="D33" s="242">
        <f>SUM(B33-C33)</f>
        <v>48456.320000000007</v>
      </c>
    </row>
    <row r="34" spans="1:8" x14ac:dyDescent="0.2">
      <c r="A34" s="109" t="s">
        <v>51</v>
      </c>
      <c r="B34" s="243">
        <f>SUM(B33:B33)</f>
        <v>500000</v>
      </c>
      <c r="C34" s="243">
        <f>SUM(C33:C33)</f>
        <v>451543.68</v>
      </c>
      <c r="D34" s="244">
        <f>SUM(D32:D33)</f>
        <v>157456.32000000001</v>
      </c>
    </row>
    <row r="35" spans="1:8" x14ac:dyDescent="0.2">
      <c r="A35" s="5" t="s">
        <v>424</v>
      </c>
      <c r="B35" s="13"/>
      <c r="C35" s="13"/>
      <c r="D35" s="64"/>
    </row>
    <row r="36" spans="1:8" x14ac:dyDescent="0.2">
      <c r="A36" s="5" t="s">
        <v>423</v>
      </c>
      <c r="B36" s="5"/>
    </row>
    <row r="37" spans="1:8" x14ac:dyDescent="0.2">
      <c r="B37" s="5"/>
    </row>
    <row r="40" spans="1:8" s="17" customFormat="1" x14ac:dyDescent="0.25">
      <c r="A40" s="181"/>
      <c r="B40" s="181"/>
      <c r="C40" s="15"/>
      <c r="D40" s="65"/>
      <c r="E40" s="16"/>
      <c r="F40" s="16"/>
      <c r="G40" s="16"/>
      <c r="H40" s="16"/>
    </row>
  </sheetData>
  <mergeCells count="2">
    <mergeCell ref="A30:C30"/>
    <mergeCell ref="A40:B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62302-0A2B-428B-BBF8-F4B94D9E0DD5}">
  <sheetPr>
    <tabColor rgb="FFC00000"/>
  </sheetPr>
  <dimension ref="A1:L17"/>
  <sheetViews>
    <sheetView topLeftCell="A7" zoomScaleNormal="100" workbookViewId="0">
      <selection activeCell="O11" sqref="O11"/>
    </sheetView>
  </sheetViews>
  <sheetFormatPr defaultRowHeight="15" x14ac:dyDescent="0.25"/>
  <cols>
    <col min="1" max="1" width="4.85546875" customWidth="1"/>
    <col min="2" max="2" width="13.7109375" customWidth="1"/>
    <col min="3" max="3" width="22" customWidth="1"/>
    <col min="4" max="4" width="14.5703125" customWidth="1"/>
    <col min="5" max="5" width="11.28515625" customWidth="1"/>
    <col min="6" max="6" width="9.140625" customWidth="1"/>
    <col min="7" max="7" width="8.42578125" customWidth="1"/>
    <col min="8" max="8" width="8.85546875" customWidth="1"/>
    <col min="9" max="9" width="9.42578125" customWidth="1"/>
    <col min="10" max="10" width="8.28515625" customWidth="1"/>
    <col min="11" max="11" width="8.7109375" customWidth="1"/>
    <col min="12" max="12" width="10.5703125" customWidth="1"/>
    <col min="257" max="257" width="4.85546875" customWidth="1"/>
    <col min="258" max="258" width="17.140625" customWidth="1"/>
    <col min="259" max="259" width="25.42578125" customWidth="1"/>
    <col min="260" max="260" width="13" customWidth="1"/>
    <col min="261" max="261" width="12.28515625" customWidth="1"/>
    <col min="262" max="268" width="10" customWidth="1"/>
    <col min="513" max="513" width="4.85546875" customWidth="1"/>
    <col min="514" max="514" width="17.140625" customWidth="1"/>
    <col min="515" max="515" width="25.42578125" customWidth="1"/>
    <col min="516" max="516" width="13" customWidth="1"/>
    <col min="517" max="517" width="12.28515625" customWidth="1"/>
    <col min="518" max="524" width="10" customWidth="1"/>
    <col min="769" max="769" width="4.85546875" customWidth="1"/>
    <col min="770" max="770" width="17.140625" customWidth="1"/>
    <col min="771" max="771" width="25.42578125" customWidth="1"/>
    <col min="772" max="772" width="13" customWidth="1"/>
    <col min="773" max="773" width="12.28515625" customWidth="1"/>
    <col min="774" max="780" width="10" customWidth="1"/>
    <col min="1025" max="1025" width="4.85546875" customWidth="1"/>
    <col min="1026" max="1026" width="17.140625" customWidth="1"/>
    <col min="1027" max="1027" width="25.42578125" customWidth="1"/>
    <col min="1028" max="1028" width="13" customWidth="1"/>
    <col min="1029" max="1029" width="12.28515625" customWidth="1"/>
    <col min="1030" max="1036" width="10" customWidth="1"/>
    <col min="1281" max="1281" width="4.85546875" customWidth="1"/>
    <col min="1282" max="1282" width="17.140625" customWidth="1"/>
    <col min="1283" max="1283" width="25.42578125" customWidth="1"/>
    <col min="1284" max="1284" width="13" customWidth="1"/>
    <col min="1285" max="1285" width="12.28515625" customWidth="1"/>
    <col min="1286" max="1292" width="10" customWidth="1"/>
    <col min="1537" max="1537" width="4.85546875" customWidth="1"/>
    <col min="1538" max="1538" width="17.140625" customWidth="1"/>
    <col min="1539" max="1539" width="25.42578125" customWidth="1"/>
    <col min="1540" max="1540" width="13" customWidth="1"/>
    <col min="1541" max="1541" width="12.28515625" customWidth="1"/>
    <col min="1542" max="1548" width="10" customWidth="1"/>
    <col min="1793" max="1793" width="4.85546875" customWidth="1"/>
    <col min="1794" max="1794" width="17.140625" customWidth="1"/>
    <col min="1795" max="1795" width="25.42578125" customWidth="1"/>
    <col min="1796" max="1796" width="13" customWidth="1"/>
    <col min="1797" max="1797" width="12.28515625" customWidth="1"/>
    <col min="1798" max="1804" width="10" customWidth="1"/>
    <col min="2049" max="2049" width="4.85546875" customWidth="1"/>
    <col min="2050" max="2050" width="17.140625" customWidth="1"/>
    <col min="2051" max="2051" width="25.42578125" customWidth="1"/>
    <col min="2052" max="2052" width="13" customWidth="1"/>
    <col min="2053" max="2053" width="12.28515625" customWidth="1"/>
    <col min="2054" max="2060" width="10" customWidth="1"/>
    <col min="2305" max="2305" width="4.85546875" customWidth="1"/>
    <col min="2306" max="2306" width="17.140625" customWidth="1"/>
    <col min="2307" max="2307" width="25.42578125" customWidth="1"/>
    <col min="2308" max="2308" width="13" customWidth="1"/>
    <col min="2309" max="2309" width="12.28515625" customWidth="1"/>
    <col min="2310" max="2316" width="10" customWidth="1"/>
    <col min="2561" max="2561" width="4.85546875" customWidth="1"/>
    <col min="2562" max="2562" width="17.140625" customWidth="1"/>
    <col min="2563" max="2563" width="25.42578125" customWidth="1"/>
    <col min="2564" max="2564" width="13" customWidth="1"/>
    <col min="2565" max="2565" width="12.28515625" customWidth="1"/>
    <col min="2566" max="2572" width="10" customWidth="1"/>
    <col min="2817" max="2817" width="4.85546875" customWidth="1"/>
    <col min="2818" max="2818" width="17.140625" customWidth="1"/>
    <col min="2819" max="2819" width="25.42578125" customWidth="1"/>
    <col min="2820" max="2820" width="13" customWidth="1"/>
    <col min="2821" max="2821" width="12.28515625" customWidth="1"/>
    <col min="2822" max="2828" width="10" customWidth="1"/>
    <col min="3073" max="3073" width="4.85546875" customWidth="1"/>
    <col min="3074" max="3074" width="17.140625" customWidth="1"/>
    <col min="3075" max="3075" width="25.42578125" customWidth="1"/>
    <col min="3076" max="3076" width="13" customWidth="1"/>
    <col min="3077" max="3077" width="12.28515625" customWidth="1"/>
    <col min="3078" max="3084" width="10" customWidth="1"/>
    <col min="3329" max="3329" width="4.85546875" customWidth="1"/>
    <col min="3330" max="3330" width="17.140625" customWidth="1"/>
    <col min="3331" max="3331" width="25.42578125" customWidth="1"/>
    <col min="3332" max="3332" width="13" customWidth="1"/>
    <col min="3333" max="3333" width="12.28515625" customWidth="1"/>
    <col min="3334" max="3340" width="10" customWidth="1"/>
    <col min="3585" max="3585" width="4.85546875" customWidth="1"/>
    <col min="3586" max="3586" width="17.140625" customWidth="1"/>
    <col min="3587" max="3587" width="25.42578125" customWidth="1"/>
    <col min="3588" max="3588" width="13" customWidth="1"/>
    <col min="3589" max="3589" width="12.28515625" customWidth="1"/>
    <col min="3590" max="3596" width="10" customWidth="1"/>
    <col min="3841" max="3841" width="4.85546875" customWidth="1"/>
    <col min="3842" max="3842" width="17.140625" customWidth="1"/>
    <col min="3843" max="3843" width="25.42578125" customWidth="1"/>
    <col min="3844" max="3844" width="13" customWidth="1"/>
    <col min="3845" max="3845" width="12.28515625" customWidth="1"/>
    <col min="3846" max="3852" width="10" customWidth="1"/>
    <col min="4097" max="4097" width="4.85546875" customWidth="1"/>
    <col min="4098" max="4098" width="17.140625" customWidth="1"/>
    <col min="4099" max="4099" width="25.42578125" customWidth="1"/>
    <col min="4100" max="4100" width="13" customWidth="1"/>
    <col min="4101" max="4101" width="12.28515625" customWidth="1"/>
    <col min="4102" max="4108" width="10" customWidth="1"/>
    <col min="4353" max="4353" width="4.85546875" customWidth="1"/>
    <col min="4354" max="4354" width="17.140625" customWidth="1"/>
    <col min="4355" max="4355" width="25.42578125" customWidth="1"/>
    <col min="4356" max="4356" width="13" customWidth="1"/>
    <col min="4357" max="4357" width="12.28515625" customWidth="1"/>
    <col min="4358" max="4364" width="10" customWidth="1"/>
    <col min="4609" max="4609" width="4.85546875" customWidth="1"/>
    <col min="4610" max="4610" width="17.140625" customWidth="1"/>
    <col min="4611" max="4611" width="25.42578125" customWidth="1"/>
    <col min="4612" max="4612" width="13" customWidth="1"/>
    <col min="4613" max="4613" width="12.28515625" customWidth="1"/>
    <col min="4614" max="4620" width="10" customWidth="1"/>
    <col min="4865" max="4865" width="4.85546875" customWidth="1"/>
    <col min="4866" max="4866" width="17.140625" customWidth="1"/>
    <col min="4867" max="4867" width="25.42578125" customWidth="1"/>
    <col min="4868" max="4868" width="13" customWidth="1"/>
    <col min="4869" max="4869" width="12.28515625" customWidth="1"/>
    <col min="4870" max="4876" width="10" customWidth="1"/>
    <col min="5121" max="5121" width="4.85546875" customWidth="1"/>
    <col min="5122" max="5122" width="17.140625" customWidth="1"/>
    <col min="5123" max="5123" width="25.42578125" customWidth="1"/>
    <col min="5124" max="5124" width="13" customWidth="1"/>
    <col min="5125" max="5125" width="12.28515625" customWidth="1"/>
    <col min="5126" max="5132" width="10" customWidth="1"/>
    <col min="5377" max="5377" width="4.85546875" customWidth="1"/>
    <col min="5378" max="5378" width="17.140625" customWidth="1"/>
    <col min="5379" max="5379" width="25.42578125" customWidth="1"/>
    <col min="5380" max="5380" width="13" customWidth="1"/>
    <col min="5381" max="5381" width="12.28515625" customWidth="1"/>
    <col min="5382" max="5388" width="10" customWidth="1"/>
    <col min="5633" max="5633" width="4.85546875" customWidth="1"/>
    <col min="5634" max="5634" width="17.140625" customWidth="1"/>
    <col min="5635" max="5635" width="25.42578125" customWidth="1"/>
    <col min="5636" max="5636" width="13" customWidth="1"/>
    <col min="5637" max="5637" width="12.28515625" customWidth="1"/>
    <col min="5638" max="5644" width="10" customWidth="1"/>
    <col min="5889" max="5889" width="4.85546875" customWidth="1"/>
    <col min="5890" max="5890" width="17.140625" customWidth="1"/>
    <col min="5891" max="5891" width="25.42578125" customWidth="1"/>
    <col min="5892" max="5892" width="13" customWidth="1"/>
    <col min="5893" max="5893" width="12.28515625" customWidth="1"/>
    <col min="5894" max="5900" width="10" customWidth="1"/>
    <col min="6145" max="6145" width="4.85546875" customWidth="1"/>
    <col min="6146" max="6146" width="17.140625" customWidth="1"/>
    <col min="6147" max="6147" width="25.42578125" customWidth="1"/>
    <col min="6148" max="6148" width="13" customWidth="1"/>
    <col min="6149" max="6149" width="12.28515625" customWidth="1"/>
    <col min="6150" max="6156" width="10" customWidth="1"/>
    <col min="6401" max="6401" width="4.85546875" customWidth="1"/>
    <col min="6402" max="6402" width="17.140625" customWidth="1"/>
    <col min="6403" max="6403" width="25.42578125" customWidth="1"/>
    <col min="6404" max="6404" width="13" customWidth="1"/>
    <col min="6405" max="6405" width="12.28515625" customWidth="1"/>
    <col min="6406" max="6412" width="10" customWidth="1"/>
    <col min="6657" max="6657" width="4.85546875" customWidth="1"/>
    <col min="6658" max="6658" width="17.140625" customWidth="1"/>
    <col min="6659" max="6659" width="25.42578125" customWidth="1"/>
    <col min="6660" max="6660" width="13" customWidth="1"/>
    <col min="6661" max="6661" width="12.28515625" customWidth="1"/>
    <col min="6662" max="6668" width="10" customWidth="1"/>
    <col min="6913" max="6913" width="4.85546875" customWidth="1"/>
    <col min="6914" max="6914" width="17.140625" customWidth="1"/>
    <col min="6915" max="6915" width="25.42578125" customWidth="1"/>
    <col min="6916" max="6916" width="13" customWidth="1"/>
    <col min="6917" max="6917" width="12.28515625" customWidth="1"/>
    <col min="6918" max="6924" width="10" customWidth="1"/>
    <col min="7169" max="7169" width="4.85546875" customWidth="1"/>
    <col min="7170" max="7170" width="17.140625" customWidth="1"/>
    <col min="7171" max="7171" width="25.42578125" customWidth="1"/>
    <col min="7172" max="7172" width="13" customWidth="1"/>
    <col min="7173" max="7173" width="12.28515625" customWidth="1"/>
    <col min="7174" max="7180" width="10" customWidth="1"/>
    <col min="7425" max="7425" width="4.85546875" customWidth="1"/>
    <col min="7426" max="7426" width="17.140625" customWidth="1"/>
    <col min="7427" max="7427" width="25.42578125" customWidth="1"/>
    <col min="7428" max="7428" width="13" customWidth="1"/>
    <col min="7429" max="7429" width="12.28515625" customWidth="1"/>
    <col min="7430" max="7436" width="10" customWidth="1"/>
    <col min="7681" max="7681" width="4.85546875" customWidth="1"/>
    <col min="7682" max="7682" width="17.140625" customWidth="1"/>
    <col min="7683" max="7683" width="25.42578125" customWidth="1"/>
    <col min="7684" max="7684" width="13" customWidth="1"/>
    <col min="7685" max="7685" width="12.28515625" customWidth="1"/>
    <col min="7686" max="7692" width="10" customWidth="1"/>
    <col min="7937" max="7937" width="4.85546875" customWidth="1"/>
    <col min="7938" max="7938" width="17.140625" customWidth="1"/>
    <col min="7939" max="7939" width="25.42578125" customWidth="1"/>
    <col min="7940" max="7940" width="13" customWidth="1"/>
    <col min="7941" max="7941" width="12.28515625" customWidth="1"/>
    <col min="7942" max="7948" width="10" customWidth="1"/>
    <col min="8193" max="8193" width="4.85546875" customWidth="1"/>
    <col min="8194" max="8194" width="17.140625" customWidth="1"/>
    <col min="8195" max="8195" width="25.42578125" customWidth="1"/>
    <col min="8196" max="8196" width="13" customWidth="1"/>
    <col min="8197" max="8197" width="12.28515625" customWidth="1"/>
    <col min="8198" max="8204" width="10" customWidth="1"/>
    <col min="8449" max="8449" width="4.85546875" customWidth="1"/>
    <col min="8450" max="8450" width="17.140625" customWidth="1"/>
    <col min="8451" max="8451" width="25.42578125" customWidth="1"/>
    <col min="8452" max="8452" width="13" customWidth="1"/>
    <col min="8453" max="8453" width="12.28515625" customWidth="1"/>
    <col min="8454" max="8460" width="10" customWidth="1"/>
    <col min="8705" max="8705" width="4.85546875" customWidth="1"/>
    <col min="8706" max="8706" width="17.140625" customWidth="1"/>
    <col min="8707" max="8707" width="25.42578125" customWidth="1"/>
    <col min="8708" max="8708" width="13" customWidth="1"/>
    <col min="8709" max="8709" width="12.28515625" customWidth="1"/>
    <col min="8710" max="8716" width="10" customWidth="1"/>
    <col min="8961" max="8961" width="4.85546875" customWidth="1"/>
    <col min="8962" max="8962" width="17.140625" customWidth="1"/>
    <col min="8963" max="8963" width="25.42578125" customWidth="1"/>
    <col min="8964" max="8964" width="13" customWidth="1"/>
    <col min="8965" max="8965" width="12.28515625" customWidth="1"/>
    <col min="8966" max="8972" width="10" customWidth="1"/>
    <col min="9217" max="9217" width="4.85546875" customWidth="1"/>
    <col min="9218" max="9218" width="17.140625" customWidth="1"/>
    <col min="9219" max="9219" width="25.42578125" customWidth="1"/>
    <col min="9220" max="9220" width="13" customWidth="1"/>
    <col min="9221" max="9221" width="12.28515625" customWidth="1"/>
    <col min="9222" max="9228" width="10" customWidth="1"/>
    <col min="9473" max="9473" width="4.85546875" customWidth="1"/>
    <col min="9474" max="9474" width="17.140625" customWidth="1"/>
    <col min="9475" max="9475" width="25.42578125" customWidth="1"/>
    <col min="9476" max="9476" width="13" customWidth="1"/>
    <col min="9477" max="9477" width="12.28515625" customWidth="1"/>
    <col min="9478" max="9484" width="10" customWidth="1"/>
    <col min="9729" max="9729" width="4.85546875" customWidth="1"/>
    <col min="9730" max="9730" width="17.140625" customWidth="1"/>
    <col min="9731" max="9731" width="25.42578125" customWidth="1"/>
    <col min="9732" max="9732" width="13" customWidth="1"/>
    <col min="9733" max="9733" width="12.28515625" customWidth="1"/>
    <col min="9734" max="9740" width="10" customWidth="1"/>
    <col min="9985" max="9985" width="4.85546875" customWidth="1"/>
    <col min="9986" max="9986" width="17.140625" customWidth="1"/>
    <col min="9987" max="9987" width="25.42578125" customWidth="1"/>
    <col min="9988" max="9988" width="13" customWidth="1"/>
    <col min="9989" max="9989" width="12.28515625" customWidth="1"/>
    <col min="9990" max="9996" width="10" customWidth="1"/>
    <col min="10241" max="10241" width="4.85546875" customWidth="1"/>
    <col min="10242" max="10242" width="17.140625" customWidth="1"/>
    <col min="10243" max="10243" width="25.42578125" customWidth="1"/>
    <col min="10244" max="10244" width="13" customWidth="1"/>
    <col min="10245" max="10245" width="12.28515625" customWidth="1"/>
    <col min="10246" max="10252" width="10" customWidth="1"/>
    <col min="10497" max="10497" width="4.85546875" customWidth="1"/>
    <col min="10498" max="10498" width="17.140625" customWidth="1"/>
    <col min="10499" max="10499" width="25.42578125" customWidth="1"/>
    <col min="10500" max="10500" width="13" customWidth="1"/>
    <col min="10501" max="10501" width="12.28515625" customWidth="1"/>
    <col min="10502" max="10508" width="10" customWidth="1"/>
    <col min="10753" max="10753" width="4.85546875" customWidth="1"/>
    <col min="10754" max="10754" width="17.140625" customWidth="1"/>
    <col min="10755" max="10755" width="25.42578125" customWidth="1"/>
    <col min="10756" max="10756" width="13" customWidth="1"/>
    <col min="10757" max="10757" width="12.28515625" customWidth="1"/>
    <col min="10758" max="10764" width="10" customWidth="1"/>
    <col min="11009" max="11009" width="4.85546875" customWidth="1"/>
    <col min="11010" max="11010" width="17.140625" customWidth="1"/>
    <col min="11011" max="11011" width="25.42578125" customWidth="1"/>
    <col min="11012" max="11012" width="13" customWidth="1"/>
    <col min="11013" max="11013" width="12.28515625" customWidth="1"/>
    <col min="11014" max="11020" width="10" customWidth="1"/>
    <col min="11265" max="11265" width="4.85546875" customWidth="1"/>
    <col min="11266" max="11266" width="17.140625" customWidth="1"/>
    <col min="11267" max="11267" width="25.42578125" customWidth="1"/>
    <col min="11268" max="11268" width="13" customWidth="1"/>
    <col min="11269" max="11269" width="12.28515625" customWidth="1"/>
    <col min="11270" max="11276" width="10" customWidth="1"/>
    <col min="11521" max="11521" width="4.85546875" customWidth="1"/>
    <col min="11522" max="11522" width="17.140625" customWidth="1"/>
    <col min="11523" max="11523" width="25.42578125" customWidth="1"/>
    <col min="11524" max="11524" width="13" customWidth="1"/>
    <col min="11525" max="11525" width="12.28515625" customWidth="1"/>
    <col min="11526" max="11532" width="10" customWidth="1"/>
    <col min="11777" max="11777" width="4.85546875" customWidth="1"/>
    <col min="11778" max="11778" width="17.140625" customWidth="1"/>
    <col min="11779" max="11779" width="25.42578125" customWidth="1"/>
    <col min="11780" max="11780" width="13" customWidth="1"/>
    <col min="11781" max="11781" width="12.28515625" customWidth="1"/>
    <col min="11782" max="11788" width="10" customWidth="1"/>
    <col min="12033" max="12033" width="4.85546875" customWidth="1"/>
    <col min="12034" max="12034" width="17.140625" customWidth="1"/>
    <col min="12035" max="12035" width="25.42578125" customWidth="1"/>
    <col min="12036" max="12036" width="13" customWidth="1"/>
    <col min="12037" max="12037" width="12.28515625" customWidth="1"/>
    <col min="12038" max="12044" width="10" customWidth="1"/>
    <col min="12289" max="12289" width="4.85546875" customWidth="1"/>
    <col min="12290" max="12290" width="17.140625" customWidth="1"/>
    <col min="12291" max="12291" width="25.42578125" customWidth="1"/>
    <col min="12292" max="12292" width="13" customWidth="1"/>
    <col min="12293" max="12293" width="12.28515625" customWidth="1"/>
    <col min="12294" max="12300" width="10" customWidth="1"/>
    <col min="12545" max="12545" width="4.85546875" customWidth="1"/>
    <col min="12546" max="12546" width="17.140625" customWidth="1"/>
    <col min="12547" max="12547" width="25.42578125" customWidth="1"/>
    <col min="12548" max="12548" width="13" customWidth="1"/>
    <col min="12549" max="12549" width="12.28515625" customWidth="1"/>
    <col min="12550" max="12556" width="10" customWidth="1"/>
    <col min="12801" max="12801" width="4.85546875" customWidth="1"/>
    <col min="12802" max="12802" width="17.140625" customWidth="1"/>
    <col min="12803" max="12803" width="25.42578125" customWidth="1"/>
    <col min="12804" max="12804" width="13" customWidth="1"/>
    <col min="12805" max="12805" width="12.28515625" customWidth="1"/>
    <col min="12806" max="12812" width="10" customWidth="1"/>
    <col min="13057" max="13057" width="4.85546875" customWidth="1"/>
    <col min="13058" max="13058" width="17.140625" customWidth="1"/>
    <col min="13059" max="13059" width="25.42578125" customWidth="1"/>
    <col min="13060" max="13060" width="13" customWidth="1"/>
    <col min="13061" max="13061" width="12.28515625" customWidth="1"/>
    <col min="13062" max="13068" width="10" customWidth="1"/>
    <col min="13313" max="13313" width="4.85546875" customWidth="1"/>
    <col min="13314" max="13314" width="17.140625" customWidth="1"/>
    <col min="13315" max="13315" width="25.42578125" customWidth="1"/>
    <col min="13316" max="13316" width="13" customWidth="1"/>
    <col min="13317" max="13317" width="12.28515625" customWidth="1"/>
    <col min="13318" max="13324" width="10" customWidth="1"/>
    <col min="13569" max="13569" width="4.85546875" customWidth="1"/>
    <col min="13570" max="13570" width="17.140625" customWidth="1"/>
    <col min="13571" max="13571" width="25.42578125" customWidth="1"/>
    <col min="13572" max="13572" width="13" customWidth="1"/>
    <col min="13573" max="13573" width="12.28515625" customWidth="1"/>
    <col min="13574" max="13580" width="10" customWidth="1"/>
    <col min="13825" max="13825" width="4.85546875" customWidth="1"/>
    <col min="13826" max="13826" width="17.140625" customWidth="1"/>
    <col min="13827" max="13827" width="25.42578125" customWidth="1"/>
    <col min="13828" max="13828" width="13" customWidth="1"/>
    <col min="13829" max="13829" width="12.28515625" customWidth="1"/>
    <col min="13830" max="13836" width="10" customWidth="1"/>
    <col min="14081" max="14081" width="4.85546875" customWidth="1"/>
    <col min="14082" max="14082" width="17.140625" customWidth="1"/>
    <col min="14083" max="14083" width="25.42578125" customWidth="1"/>
    <col min="14084" max="14084" width="13" customWidth="1"/>
    <col min="14085" max="14085" width="12.28515625" customWidth="1"/>
    <col min="14086" max="14092" width="10" customWidth="1"/>
    <col min="14337" max="14337" width="4.85546875" customWidth="1"/>
    <col min="14338" max="14338" width="17.140625" customWidth="1"/>
    <col min="14339" max="14339" width="25.42578125" customWidth="1"/>
    <col min="14340" max="14340" width="13" customWidth="1"/>
    <col min="14341" max="14341" width="12.28515625" customWidth="1"/>
    <col min="14342" max="14348" width="10" customWidth="1"/>
    <col min="14593" max="14593" width="4.85546875" customWidth="1"/>
    <col min="14594" max="14594" width="17.140625" customWidth="1"/>
    <col min="14595" max="14595" width="25.42578125" customWidth="1"/>
    <col min="14596" max="14596" width="13" customWidth="1"/>
    <col min="14597" max="14597" width="12.28515625" customWidth="1"/>
    <col min="14598" max="14604" width="10" customWidth="1"/>
    <col min="14849" max="14849" width="4.85546875" customWidth="1"/>
    <col min="14850" max="14850" width="17.140625" customWidth="1"/>
    <col min="14851" max="14851" width="25.42578125" customWidth="1"/>
    <col min="14852" max="14852" width="13" customWidth="1"/>
    <col min="14853" max="14853" width="12.28515625" customWidth="1"/>
    <col min="14854" max="14860" width="10" customWidth="1"/>
    <col min="15105" max="15105" width="4.85546875" customWidth="1"/>
    <col min="15106" max="15106" width="17.140625" customWidth="1"/>
    <col min="15107" max="15107" width="25.42578125" customWidth="1"/>
    <col min="15108" max="15108" width="13" customWidth="1"/>
    <col min="15109" max="15109" width="12.28515625" customWidth="1"/>
    <col min="15110" max="15116" width="10" customWidth="1"/>
    <col min="15361" max="15361" width="4.85546875" customWidth="1"/>
    <col min="15362" max="15362" width="17.140625" customWidth="1"/>
    <col min="15363" max="15363" width="25.42578125" customWidth="1"/>
    <col min="15364" max="15364" width="13" customWidth="1"/>
    <col min="15365" max="15365" width="12.28515625" customWidth="1"/>
    <col min="15366" max="15372" width="10" customWidth="1"/>
    <col min="15617" max="15617" width="4.85546875" customWidth="1"/>
    <col min="15618" max="15618" width="17.140625" customWidth="1"/>
    <col min="15619" max="15619" width="25.42578125" customWidth="1"/>
    <col min="15620" max="15620" width="13" customWidth="1"/>
    <col min="15621" max="15621" width="12.28515625" customWidth="1"/>
    <col min="15622" max="15628" width="10" customWidth="1"/>
    <col min="15873" max="15873" width="4.85546875" customWidth="1"/>
    <col min="15874" max="15874" width="17.140625" customWidth="1"/>
    <col min="15875" max="15875" width="25.42578125" customWidth="1"/>
    <col min="15876" max="15876" width="13" customWidth="1"/>
    <col min="15877" max="15877" width="12.28515625" customWidth="1"/>
    <col min="15878" max="15884" width="10" customWidth="1"/>
    <col min="16129" max="16129" width="4.85546875" customWidth="1"/>
    <col min="16130" max="16130" width="17.140625" customWidth="1"/>
    <col min="16131" max="16131" width="25.42578125" customWidth="1"/>
    <col min="16132" max="16132" width="13" customWidth="1"/>
    <col min="16133" max="16133" width="12.28515625" customWidth="1"/>
    <col min="16134" max="16140" width="10" customWidth="1"/>
  </cols>
  <sheetData>
    <row r="1" spans="1:12" x14ac:dyDescent="0.25">
      <c r="A1" s="5" t="s">
        <v>59</v>
      </c>
      <c r="B1" s="5"/>
    </row>
    <row r="2" spans="1:12" s="51" customFormat="1" ht="15.75" x14ac:dyDescent="0.25">
      <c r="A2" s="51" t="s">
        <v>212</v>
      </c>
    </row>
    <row r="3" spans="1:12" s="18" customFormat="1" ht="15.75" x14ac:dyDescent="0.2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x14ac:dyDescent="0.25">
      <c r="A4" s="183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72" x14ac:dyDescent="0.25">
      <c r="A5" s="114" t="s">
        <v>54</v>
      </c>
      <c r="B5" s="114" t="s">
        <v>229</v>
      </c>
      <c r="C5" s="115" t="s">
        <v>58</v>
      </c>
      <c r="D5" s="114" t="s">
        <v>61</v>
      </c>
      <c r="E5" s="114" t="s">
        <v>230</v>
      </c>
      <c r="F5" s="114" t="s">
        <v>60</v>
      </c>
      <c r="G5" s="114" t="s">
        <v>231</v>
      </c>
      <c r="H5" s="114" t="s">
        <v>173</v>
      </c>
      <c r="I5" s="114" t="s">
        <v>232</v>
      </c>
      <c r="J5" s="114" t="s">
        <v>233</v>
      </c>
      <c r="K5" s="114" t="s">
        <v>234</v>
      </c>
      <c r="L5" s="114" t="s">
        <v>235</v>
      </c>
    </row>
    <row r="6" spans="1:12" x14ac:dyDescent="0.25">
      <c r="A6" s="116">
        <v>1</v>
      </c>
      <c r="B6" s="116">
        <v>2</v>
      </c>
      <c r="C6" s="117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6">
        <v>9</v>
      </c>
      <c r="J6" s="116">
        <v>10</v>
      </c>
      <c r="K6" s="116">
        <v>11</v>
      </c>
      <c r="L6" s="116">
        <v>12</v>
      </c>
    </row>
    <row r="7" spans="1:12" ht="60" x14ac:dyDescent="0.25">
      <c r="A7" s="118" t="s">
        <v>131</v>
      </c>
      <c r="B7" s="114" t="s">
        <v>213</v>
      </c>
      <c r="C7" s="115" t="s">
        <v>214</v>
      </c>
      <c r="D7" s="114" t="s">
        <v>215</v>
      </c>
      <c r="E7" s="119">
        <v>765272</v>
      </c>
      <c r="F7" s="119">
        <v>409154</v>
      </c>
      <c r="G7" s="119">
        <v>76573</v>
      </c>
      <c r="H7" s="119">
        <v>280000</v>
      </c>
      <c r="I7" s="119">
        <v>280000</v>
      </c>
      <c r="J7" s="119">
        <v>0</v>
      </c>
      <c r="K7" s="119">
        <v>0</v>
      </c>
      <c r="L7" s="119">
        <v>0</v>
      </c>
    </row>
    <row r="8" spans="1:12" ht="84.75" x14ac:dyDescent="0.25">
      <c r="A8" s="118" t="s">
        <v>132</v>
      </c>
      <c r="B8" s="114" t="s">
        <v>216</v>
      </c>
      <c r="C8" s="120" t="s">
        <v>217</v>
      </c>
      <c r="D8" s="114" t="s">
        <v>218</v>
      </c>
      <c r="E8" s="119">
        <v>473506</v>
      </c>
      <c r="F8" s="119">
        <v>237506</v>
      </c>
      <c r="G8" s="119" t="s">
        <v>219</v>
      </c>
      <c r="H8" s="119">
        <v>236000</v>
      </c>
      <c r="I8" s="119">
        <v>236000</v>
      </c>
      <c r="J8" s="119">
        <v>0</v>
      </c>
      <c r="K8" s="119">
        <v>0</v>
      </c>
      <c r="L8" s="119">
        <v>0</v>
      </c>
    </row>
    <row r="9" spans="1:12" ht="72.75" x14ac:dyDescent="0.25">
      <c r="A9" s="118" t="s">
        <v>133</v>
      </c>
      <c r="B9" s="114" t="s">
        <v>170</v>
      </c>
      <c r="C9" s="120" t="s">
        <v>220</v>
      </c>
      <c r="D9" s="114" t="s">
        <v>221</v>
      </c>
      <c r="E9" s="121">
        <v>544215</v>
      </c>
      <c r="F9" s="121">
        <v>338793</v>
      </c>
      <c r="G9" s="119">
        <v>54422</v>
      </c>
      <c r="H9" s="119">
        <v>151000</v>
      </c>
      <c r="I9" s="119">
        <v>151000</v>
      </c>
      <c r="J9" s="119">
        <v>0</v>
      </c>
      <c r="K9" s="119">
        <v>0</v>
      </c>
      <c r="L9" s="119">
        <v>0</v>
      </c>
    </row>
    <row r="10" spans="1:12" ht="60" x14ac:dyDescent="0.25">
      <c r="A10" s="118" t="s">
        <v>134</v>
      </c>
      <c r="B10" s="116" t="s">
        <v>222</v>
      </c>
      <c r="C10" s="115" t="s">
        <v>223</v>
      </c>
      <c r="D10" s="116" t="s">
        <v>215</v>
      </c>
      <c r="E10" s="119">
        <v>566230</v>
      </c>
      <c r="F10" s="119">
        <v>229607</v>
      </c>
      <c r="G10" s="119">
        <v>56623</v>
      </c>
      <c r="H10" s="119">
        <v>280000</v>
      </c>
      <c r="I10" s="119">
        <v>280000</v>
      </c>
      <c r="J10" s="119">
        <v>0</v>
      </c>
      <c r="K10" s="119">
        <v>0</v>
      </c>
      <c r="L10" s="119">
        <v>0</v>
      </c>
    </row>
    <row r="11" spans="1:12" ht="36" x14ac:dyDescent="0.25">
      <c r="A11" s="118" t="s">
        <v>135</v>
      </c>
      <c r="B11" s="116" t="s">
        <v>171</v>
      </c>
      <c r="C11" s="115" t="s">
        <v>224</v>
      </c>
      <c r="D11" s="114" t="s">
        <v>221</v>
      </c>
      <c r="E11" s="119">
        <v>208140</v>
      </c>
      <c r="F11" s="119">
        <v>140</v>
      </c>
      <c r="G11" s="119" t="s">
        <v>219</v>
      </c>
      <c r="H11" s="119">
        <v>208000</v>
      </c>
      <c r="I11" s="119">
        <v>208000</v>
      </c>
      <c r="J11" s="119">
        <v>0</v>
      </c>
      <c r="K11" s="119">
        <v>0</v>
      </c>
      <c r="L11" s="119">
        <v>0</v>
      </c>
    </row>
    <row r="12" spans="1:12" x14ac:dyDescent="0.25">
      <c r="A12" s="188" t="s">
        <v>55</v>
      </c>
      <c r="B12" s="188"/>
      <c r="C12" s="188"/>
      <c r="D12" s="188"/>
      <c r="E12" s="122"/>
      <c r="F12" s="122"/>
      <c r="G12" s="122"/>
      <c r="H12" s="122">
        <f>H7+H8+H9+H10+H11</f>
        <v>1155000</v>
      </c>
      <c r="I12" s="122">
        <f>I7+I8+I9+I10+I11</f>
        <v>1155000</v>
      </c>
      <c r="J12" s="122"/>
      <c r="K12" s="122"/>
      <c r="L12" s="122"/>
    </row>
    <row r="13" spans="1:12" x14ac:dyDescent="0.25">
      <c r="A13" s="185" t="s">
        <v>56</v>
      </c>
      <c r="B13" s="185"/>
      <c r="C13" s="185"/>
      <c r="D13" s="185" t="s">
        <v>225</v>
      </c>
      <c r="E13" s="185"/>
      <c r="F13" s="185"/>
      <c r="G13" s="185"/>
      <c r="H13" s="185"/>
      <c r="I13" s="189" t="s">
        <v>236</v>
      </c>
      <c r="J13" s="189"/>
      <c r="K13" s="189"/>
      <c r="L13" s="189"/>
    </row>
    <row r="14" spans="1:12" x14ac:dyDescent="0.25">
      <c r="A14" s="185" t="s">
        <v>172</v>
      </c>
      <c r="B14" s="185"/>
      <c r="C14" s="185"/>
      <c r="D14" s="186" t="s">
        <v>226</v>
      </c>
      <c r="E14" s="186"/>
      <c r="F14" s="186"/>
      <c r="G14" s="186"/>
      <c r="H14" s="186"/>
      <c r="I14" s="189"/>
      <c r="J14" s="189"/>
      <c r="K14" s="189"/>
      <c r="L14" s="189"/>
    </row>
    <row r="15" spans="1:12" x14ac:dyDescent="0.25">
      <c r="A15" s="185" t="s">
        <v>57</v>
      </c>
      <c r="B15" s="185"/>
      <c r="C15" s="185"/>
      <c r="D15" s="185" t="s">
        <v>227</v>
      </c>
      <c r="E15" s="185"/>
      <c r="F15" s="185"/>
      <c r="G15" s="185"/>
      <c r="H15" s="185"/>
      <c r="I15" s="186" t="s">
        <v>228</v>
      </c>
      <c r="J15" s="186"/>
      <c r="K15" s="186"/>
      <c r="L15" s="186"/>
    </row>
    <row r="16" spans="1:12" x14ac:dyDescent="0.25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</row>
    <row r="17" spans="1:12" x14ac:dyDescent="0.2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</row>
  </sheetData>
  <mergeCells count="12">
    <mergeCell ref="A16:L17"/>
    <mergeCell ref="A12:D12"/>
    <mergeCell ref="A13:C13"/>
    <mergeCell ref="D13:H13"/>
    <mergeCell ref="I13:L14"/>
    <mergeCell ref="A14:C14"/>
    <mergeCell ref="D14:H14"/>
    <mergeCell ref="A3:L3"/>
    <mergeCell ref="A4:L4"/>
    <mergeCell ref="A15:C15"/>
    <mergeCell ref="D15:H15"/>
    <mergeCell ref="I15:L15"/>
  </mergeCells>
  <pageMargins left="0.7" right="0.7" top="0.78740157499999996" bottom="0.78740157499999996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977BE-EE56-4D2A-9CFC-844430F2581B}">
  <sheetPr>
    <tabColor rgb="FFC00000"/>
    <pageSetUpPr fitToPage="1"/>
  </sheetPr>
  <dimension ref="A1:L127"/>
  <sheetViews>
    <sheetView topLeftCell="A85" zoomScaleNormal="100" workbookViewId="0"/>
  </sheetViews>
  <sheetFormatPr defaultRowHeight="15" x14ac:dyDescent="0.25"/>
  <cols>
    <col min="1" max="2" width="13.7109375" customWidth="1"/>
    <col min="3" max="3" width="8.7109375" customWidth="1"/>
    <col min="4" max="4" width="9.140625" customWidth="1"/>
    <col min="5" max="5" width="10.7109375" customWidth="1"/>
    <col min="6" max="6" width="47" customWidth="1"/>
    <col min="7" max="7" width="13.42578125" customWidth="1"/>
  </cols>
  <sheetData>
    <row r="1" spans="1:12" x14ac:dyDescent="0.25">
      <c r="A1" s="5" t="s">
        <v>383</v>
      </c>
    </row>
    <row r="2" spans="1:12" x14ac:dyDescent="0.25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26.1" customHeight="1" x14ac:dyDescent="0.25">
      <c r="A3" s="199" t="s">
        <v>415</v>
      </c>
      <c r="B3" s="199"/>
      <c r="C3" s="199"/>
      <c r="D3" s="199"/>
      <c r="E3" s="199"/>
      <c r="F3" s="199"/>
      <c r="G3" s="199"/>
    </row>
    <row r="4" spans="1:12" x14ac:dyDescent="0.25">
      <c r="A4" s="204" t="s">
        <v>0</v>
      </c>
      <c r="B4" s="204"/>
      <c r="C4" s="204"/>
      <c r="D4" s="204"/>
      <c r="E4" s="204"/>
      <c r="F4" s="204"/>
      <c r="G4" s="204"/>
    </row>
    <row r="5" spans="1:12" ht="30" customHeight="1" x14ac:dyDescent="0.25">
      <c r="A5" s="207" t="s">
        <v>237</v>
      </c>
      <c r="B5" s="207"/>
      <c r="C5" s="207"/>
      <c r="D5" s="207"/>
      <c r="E5" s="207"/>
      <c r="F5" s="207"/>
    </row>
    <row r="7" spans="1:12" ht="15" customHeight="1" x14ac:dyDescent="0.25">
      <c r="A7" s="98" t="s">
        <v>238</v>
      </c>
      <c r="B7" s="98"/>
      <c r="C7" s="98"/>
      <c r="D7" s="98"/>
      <c r="E7" s="97"/>
      <c r="F7" s="97"/>
    </row>
    <row r="9" spans="1:12" ht="15.75" x14ac:dyDescent="0.25">
      <c r="A9" t="s">
        <v>239</v>
      </c>
      <c r="B9" s="81" t="s">
        <v>382</v>
      </c>
      <c r="C9" s="190" t="s">
        <v>240</v>
      </c>
      <c r="D9" s="190"/>
      <c r="E9" s="190"/>
      <c r="F9" s="190"/>
      <c r="G9" s="95"/>
    </row>
    <row r="10" spans="1:12" ht="15.75" x14ac:dyDescent="0.25">
      <c r="A10" s="81"/>
      <c r="B10" s="81"/>
      <c r="C10" s="81"/>
      <c r="D10" s="81"/>
      <c r="E10" s="96"/>
      <c r="F10" s="96"/>
      <c r="G10" s="96"/>
    </row>
    <row r="11" spans="1:12" ht="15.75" x14ac:dyDescent="0.25">
      <c r="A11" s="199" t="s">
        <v>241</v>
      </c>
      <c r="B11" s="199"/>
      <c r="C11" s="199"/>
      <c r="D11" s="199"/>
      <c r="E11" s="199"/>
      <c r="F11" s="199"/>
      <c r="G11" s="199"/>
    </row>
    <row r="12" spans="1:12" ht="27" customHeight="1" x14ac:dyDescent="0.25">
      <c r="A12" s="80" t="s">
        <v>242</v>
      </c>
      <c r="B12" s="79" t="s">
        <v>243</v>
      </c>
      <c r="C12" s="79" t="s">
        <v>244</v>
      </c>
      <c r="D12" s="79" t="s">
        <v>245</v>
      </c>
      <c r="E12" s="79" t="s">
        <v>246</v>
      </c>
      <c r="F12" s="78" t="s">
        <v>247</v>
      </c>
      <c r="G12" s="77" t="s">
        <v>248</v>
      </c>
    </row>
    <row r="13" spans="1:12" x14ac:dyDescent="0.25">
      <c r="A13" s="194" t="s">
        <v>249</v>
      </c>
      <c r="B13" s="195"/>
      <c r="C13" s="195"/>
      <c r="D13" s="195"/>
      <c r="E13" s="195"/>
      <c r="F13" s="195"/>
      <c r="G13" s="196"/>
    </row>
    <row r="14" spans="1:12" x14ac:dyDescent="0.25">
      <c r="A14" s="191" t="s">
        <v>250</v>
      </c>
      <c r="B14" s="192"/>
      <c r="C14" s="192"/>
      <c r="D14" s="192"/>
      <c r="E14" s="192"/>
      <c r="F14" s="193"/>
      <c r="G14" s="94"/>
    </row>
    <row r="15" spans="1:12" x14ac:dyDescent="0.25">
      <c r="B15" s="72" t="s">
        <v>94</v>
      </c>
      <c r="C15" s="71" t="s">
        <v>340</v>
      </c>
      <c r="D15" s="71" t="s">
        <v>382</v>
      </c>
      <c r="E15" s="71"/>
      <c r="F15" s="70" t="s">
        <v>251</v>
      </c>
      <c r="G15" s="86">
        <v>300000</v>
      </c>
    </row>
    <row r="16" spans="1:12" x14ac:dyDescent="0.25">
      <c r="A16" s="194" t="s">
        <v>252</v>
      </c>
      <c r="B16" s="195"/>
      <c r="C16" s="195"/>
      <c r="D16" s="195"/>
      <c r="E16" s="195"/>
      <c r="F16" s="195"/>
      <c r="G16" s="196"/>
    </row>
    <row r="17" spans="1:7" x14ac:dyDescent="0.25">
      <c r="A17" s="200" t="s">
        <v>253</v>
      </c>
      <c r="B17" s="201"/>
      <c r="C17" s="201"/>
      <c r="D17" s="201"/>
      <c r="E17" s="201"/>
      <c r="F17" s="202"/>
      <c r="G17" s="82">
        <f>SUM(G15)</f>
        <v>300000</v>
      </c>
    </row>
    <row r="18" spans="1:7" ht="15.75" customHeight="1" x14ac:dyDescent="0.25">
      <c r="A18" s="206"/>
      <c r="B18" s="206"/>
      <c r="C18" s="206"/>
      <c r="D18" s="206"/>
      <c r="E18" s="206"/>
      <c r="F18" s="206"/>
      <c r="G18" s="206"/>
    </row>
    <row r="19" spans="1:7" ht="15" customHeight="1" x14ac:dyDescent="0.25">
      <c r="A19" s="205"/>
      <c r="B19" s="205"/>
      <c r="C19" s="205"/>
      <c r="D19" s="205"/>
      <c r="E19" s="205"/>
      <c r="F19" s="205"/>
      <c r="G19" s="205"/>
    </row>
    <row r="20" spans="1:7" ht="26.1" customHeight="1" x14ac:dyDescent="0.25">
      <c r="A20" t="s">
        <v>239</v>
      </c>
      <c r="B20" s="81" t="s">
        <v>348</v>
      </c>
      <c r="C20" s="190" t="s">
        <v>254</v>
      </c>
      <c r="D20" s="190"/>
      <c r="E20" s="190"/>
      <c r="F20" s="190"/>
      <c r="G20" s="95"/>
    </row>
    <row r="21" spans="1:7" x14ac:dyDescent="0.25">
      <c r="A21" s="198"/>
      <c r="B21" s="198"/>
      <c r="C21" s="198"/>
      <c r="D21" s="198"/>
      <c r="E21" s="198"/>
      <c r="F21" s="198"/>
      <c r="G21" s="198"/>
    </row>
    <row r="22" spans="1:7" ht="26.1" customHeight="1" x14ac:dyDescent="0.25">
      <c r="A22" s="197" t="s">
        <v>241</v>
      </c>
      <c r="B22" s="197"/>
      <c r="C22" s="197"/>
      <c r="D22" s="197"/>
      <c r="E22" s="197"/>
      <c r="F22" s="197"/>
      <c r="G22" s="197"/>
    </row>
    <row r="23" spans="1:7" ht="27" customHeight="1" x14ac:dyDescent="0.25">
      <c r="A23" s="80" t="s">
        <v>242</v>
      </c>
      <c r="B23" s="79" t="s">
        <v>243</v>
      </c>
      <c r="C23" s="79" t="s">
        <v>244</v>
      </c>
      <c r="D23" s="79" t="s">
        <v>245</v>
      </c>
      <c r="E23" s="79" t="s">
        <v>246</v>
      </c>
      <c r="F23" s="78" t="s">
        <v>247</v>
      </c>
      <c r="G23" s="77" t="s">
        <v>248</v>
      </c>
    </row>
    <row r="24" spans="1:7" x14ac:dyDescent="0.25">
      <c r="A24" s="194" t="s">
        <v>255</v>
      </c>
      <c r="B24" s="195"/>
      <c r="C24" s="195"/>
      <c r="D24" s="195"/>
      <c r="E24" s="195"/>
      <c r="F24" s="195"/>
      <c r="G24" s="196"/>
    </row>
    <row r="25" spans="1:7" ht="15" customHeight="1" x14ac:dyDescent="0.25">
      <c r="A25" s="191" t="s">
        <v>256</v>
      </c>
      <c r="B25" s="192"/>
      <c r="C25" s="192"/>
      <c r="D25" s="192"/>
      <c r="E25" s="192"/>
      <c r="F25" s="192"/>
      <c r="G25" s="193"/>
    </row>
    <row r="26" spans="1:7" x14ac:dyDescent="0.25">
      <c r="A26" s="84"/>
      <c r="B26" s="90" t="s">
        <v>91</v>
      </c>
      <c r="C26" s="89" t="s">
        <v>343</v>
      </c>
      <c r="D26" s="89" t="s">
        <v>348</v>
      </c>
      <c r="E26" s="89" t="s">
        <v>381</v>
      </c>
      <c r="F26" s="92" t="s">
        <v>257</v>
      </c>
      <c r="G26" s="91">
        <v>350000</v>
      </c>
    </row>
    <row r="27" spans="1:7" ht="15" customHeight="1" x14ac:dyDescent="0.25">
      <c r="A27" s="191" t="s">
        <v>258</v>
      </c>
      <c r="B27" s="192"/>
      <c r="C27" s="192"/>
      <c r="D27" s="192"/>
      <c r="E27" s="192"/>
      <c r="F27" s="192"/>
      <c r="G27" s="193"/>
    </row>
    <row r="28" spans="1:7" x14ac:dyDescent="0.25">
      <c r="A28" s="84"/>
      <c r="B28" s="72" t="s">
        <v>91</v>
      </c>
      <c r="C28" s="71" t="s">
        <v>340</v>
      </c>
      <c r="D28" s="71" t="s">
        <v>348</v>
      </c>
      <c r="E28" s="71" t="s">
        <v>380</v>
      </c>
      <c r="F28" s="70" t="s">
        <v>259</v>
      </c>
      <c r="G28" s="86">
        <v>165000</v>
      </c>
    </row>
    <row r="29" spans="1:7" ht="15" customHeight="1" x14ac:dyDescent="0.25">
      <c r="A29" s="191" t="s">
        <v>260</v>
      </c>
      <c r="B29" s="192"/>
      <c r="C29" s="192"/>
      <c r="D29" s="192"/>
      <c r="E29" s="192"/>
      <c r="F29" s="192"/>
      <c r="G29" s="193"/>
    </row>
    <row r="30" spans="1:7" x14ac:dyDescent="0.25">
      <c r="A30" s="84"/>
      <c r="B30" s="72" t="s">
        <v>91</v>
      </c>
      <c r="C30" s="71" t="s">
        <v>340</v>
      </c>
      <c r="D30" s="71" t="s">
        <v>348</v>
      </c>
      <c r="E30" s="71" t="s">
        <v>379</v>
      </c>
      <c r="F30" s="70" t="s">
        <v>261</v>
      </c>
      <c r="G30" s="86">
        <v>65000</v>
      </c>
    </row>
    <row r="31" spans="1:7" ht="15" customHeight="1" x14ac:dyDescent="0.25">
      <c r="A31" s="191" t="s">
        <v>262</v>
      </c>
      <c r="B31" s="192"/>
      <c r="C31" s="192"/>
      <c r="D31" s="192"/>
      <c r="E31" s="192"/>
      <c r="F31" s="192"/>
      <c r="G31" s="193"/>
    </row>
    <row r="32" spans="1:7" x14ac:dyDescent="0.25">
      <c r="A32" s="84"/>
      <c r="B32" s="72" t="s">
        <v>91</v>
      </c>
      <c r="C32" s="71" t="s">
        <v>340</v>
      </c>
      <c r="D32" s="71" t="s">
        <v>348</v>
      </c>
      <c r="E32" s="71" t="s">
        <v>378</v>
      </c>
      <c r="F32" s="70" t="s">
        <v>263</v>
      </c>
      <c r="G32" s="86">
        <v>160000</v>
      </c>
    </row>
    <row r="33" spans="1:7" ht="15" customHeight="1" x14ac:dyDescent="0.25">
      <c r="A33" s="191" t="s">
        <v>264</v>
      </c>
      <c r="B33" s="192"/>
      <c r="C33" s="192"/>
      <c r="D33" s="192"/>
      <c r="E33" s="192"/>
      <c r="F33" s="192"/>
      <c r="G33" s="193"/>
    </row>
    <row r="34" spans="1:7" x14ac:dyDescent="0.25">
      <c r="A34" s="84"/>
      <c r="B34" s="72" t="s">
        <v>91</v>
      </c>
      <c r="C34" s="71" t="s">
        <v>340</v>
      </c>
      <c r="D34" s="71" t="s">
        <v>348</v>
      </c>
      <c r="E34" s="71" t="s">
        <v>377</v>
      </c>
      <c r="F34" s="70" t="s">
        <v>265</v>
      </c>
      <c r="G34" s="86">
        <v>594000</v>
      </c>
    </row>
    <row r="35" spans="1:7" ht="15" customHeight="1" x14ac:dyDescent="0.25">
      <c r="A35" s="191" t="s">
        <v>266</v>
      </c>
      <c r="B35" s="192"/>
      <c r="C35" s="192"/>
      <c r="D35" s="192"/>
      <c r="E35" s="192"/>
      <c r="F35" s="192"/>
      <c r="G35" s="193"/>
    </row>
    <row r="36" spans="1:7" x14ac:dyDescent="0.25">
      <c r="A36" s="84"/>
      <c r="B36" s="72" t="s">
        <v>91</v>
      </c>
      <c r="C36" s="71" t="s">
        <v>340</v>
      </c>
      <c r="D36" s="71" t="s">
        <v>348</v>
      </c>
      <c r="E36" s="71" t="s">
        <v>376</v>
      </c>
      <c r="F36" s="70" t="s">
        <v>267</v>
      </c>
      <c r="G36" s="86">
        <v>25000</v>
      </c>
    </row>
    <row r="37" spans="1:7" ht="15" customHeight="1" x14ac:dyDescent="0.25">
      <c r="A37" s="191" t="s">
        <v>268</v>
      </c>
      <c r="B37" s="192"/>
      <c r="C37" s="192"/>
      <c r="D37" s="192"/>
      <c r="E37" s="192"/>
      <c r="F37" s="192"/>
      <c r="G37" s="193"/>
    </row>
    <row r="38" spans="1:7" x14ac:dyDescent="0.25">
      <c r="A38" s="84"/>
      <c r="B38" s="72" t="s">
        <v>91</v>
      </c>
      <c r="C38" s="71" t="s">
        <v>340</v>
      </c>
      <c r="D38" s="71" t="s">
        <v>348</v>
      </c>
      <c r="E38" s="71" t="s">
        <v>375</v>
      </c>
      <c r="F38" s="70" t="s">
        <v>269</v>
      </c>
      <c r="G38" s="86">
        <v>85000</v>
      </c>
    </row>
    <row r="39" spans="1:7" ht="15" customHeight="1" x14ac:dyDescent="0.25">
      <c r="A39" s="194" t="s">
        <v>270</v>
      </c>
      <c r="B39" s="195"/>
      <c r="C39" s="195"/>
      <c r="D39" s="195"/>
      <c r="E39" s="195"/>
      <c r="F39" s="195"/>
      <c r="G39" s="196"/>
    </row>
    <row r="40" spans="1:7" ht="15" customHeight="1" x14ac:dyDescent="0.25">
      <c r="A40" s="191" t="s">
        <v>271</v>
      </c>
      <c r="B40" s="192"/>
      <c r="C40" s="192"/>
      <c r="D40" s="192"/>
      <c r="E40" s="192"/>
      <c r="F40" s="192"/>
      <c r="G40" s="193"/>
    </row>
    <row r="41" spans="1:7" x14ac:dyDescent="0.25">
      <c r="A41" s="84"/>
      <c r="B41" s="72" t="s">
        <v>155</v>
      </c>
      <c r="C41" s="71" t="s">
        <v>340</v>
      </c>
      <c r="D41" s="71" t="s">
        <v>348</v>
      </c>
      <c r="E41" s="71" t="s">
        <v>374</v>
      </c>
      <c r="F41" s="70" t="s">
        <v>272</v>
      </c>
      <c r="G41" s="86">
        <v>200000</v>
      </c>
    </row>
    <row r="42" spans="1:7" ht="15" customHeight="1" x14ac:dyDescent="0.25">
      <c r="A42" s="191" t="s">
        <v>273</v>
      </c>
      <c r="B42" s="192"/>
      <c r="C42" s="192"/>
      <c r="D42" s="192"/>
      <c r="E42" s="192"/>
      <c r="F42" s="192"/>
      <c r="G42" s="193"/>
    </row>
    <row r="43" spans="1:7" x14ac:dyDescent="0.25">
      <c r="A43" s="84"/>
      <c r="B43" s="72" t="s">
        <v>155</v>
      </c>
      <c r="C43" s="71" t="s">
        <v>340</v>
      </c>
      <c r="D43" s="71" t="s">
        <v>348</v>
      </c>
      <c r="E43" s="71" t="s">
        <v>373</v>
      </c>
      <c r="F43" s="70" t="s">
        <v>274</v>
      </c>
      <c r="G43" s="86">
        <v>1735000</v>
      </c>
    </row>
    <row r="44" spans="1:7" ht="15" customHeight="1" x14ac:dyDescent="0.25">
      <c r="A44" s="191" t="s">
        <v>275</v>
      </c>
      <c r="B44" s="192"/>
      <c r="C44" s="192"/>
      <c r="D44" s="192"/>
      <c r="E44" s="192"/>
      <c r="F44" s="192"/>
      <c r="G44" s="193"/>
    </row>
    <row r="45" spans="1:7" x14ac:dyDescent="0.25">
      <c r="A45" s="84"/>
      <c r="B45" s="72" t="s">
        <v>155</v>
      </c>
      <c r="C45" s="71" t="s">
        <v>340</v>
      </c>
      <c r="D45" s="71" t="s">
        <v>348</v>
      </c>
      <c r="E45" s="71" t="s">
        <v>372</v>
      </c>
      <c r="F45" s="70" t="s">
        <v>276</v>
      </c>
      <c r="G45" s="86">
        <v>66000</v>
      </c>
    </row>
    <row r="46" spans="1:7" ht="15" customHeight="1" x14ac:dyDescent="0.25">
      <c r="A46" s="191" t="s">
        <v>277</v>
      </c>
      <c r="B46" s="192"/>
      <c r="C46" s="192"/>
      <c r="D46" s="192"/>
      <c r="E46" s="192"/>
      <c r="F46" s="192"/>
      <c r="G46" s="193"/>
    </row>
    <row r="47" spans="1:7" x14ac:dyDescent="0.25">
      <c r="A47" s="84"/>
      <c r="B47" s="72" t="s">
        <v>155</v>
      </c>
      <c r="C47" s="71" t="s">
        <v>340</v>
      </c>
      <c r="D47" s="71" t="s">
        <v>348</v>
      </c>
      <c r="E47" s="71" t="s">
        <v>371</v>
      </c>
      <c r="F47" s="70" t="s">
        <v>278</v>
      </c>
      <c r="G47" s="86">
        <v>410000</v>
      </c>
    </row>
    <row r="48" spans="1:7" ht="15" customHeight="1" x14ac:dyDescent="0.25">
      <c r="A48" s="191" t="s">
        <v>279</v>
      </c>
      <c r="B48" s="192"/>
      <c r="C48" s="192"/>
      <c r="D48" s="192"/>
      <c r="E48" s="192"/>
      <c r="F48" s="192"/>
      <c r="G48" s="193"/>
    </row>
    <row r="49" spans="1:7" x14ac:dyDescent="0.25">
      <c r="A49" s="84"/>
      <c r="B49" s="72" t="s">
        <v>155</v>
      </c>
      <c r="C49" s="71" t="s">
        <v>340</v>
      </c>
      <c r="D49" s="71" t="s">
        <v>348</v>
      </c>
      <c r="E49" s="71" t="s">
        <v>370</v>
      </c>
      <c r="F49" s="70" t="s">
        <v>280</v>
      </c>
      <c r="G49" s="86">
        <v>30500</v>
      </c>
    </row>
    <row r="50" spans="1:7" x14ac:dyDescent="0.25">
      <c r="A50" s="194" t="s">
        <v>281</v>
      </c>
      <c r="B50" s="195"/>
      <c r="C50" s="195"/>
      <c r="D50" s="195"/>
      <c r="E50" s="195"/>
      <c r="F50" s="195"/>
      <c r="G50" s="196"/>
    </row>
    <row r="51" spans="1:7" x14ac:dyDescent="0.25">
      <c r="A51" s="191" t="s">
        <v>282</v>
      </c>
      <c r="B51" s="192"/>
      <c r="C51" s="192"/>
      <c r="D51" s="192"/>
      <c r="E51" s="192"/>
      <c r="F51" s="193"/>
      <c r="G51" s="94"/>
    </row>
    <row r="52" spans="1:7" x14ac:dyDescent="0.25">
      <c r="A52" s="93"/>
      <c r="B52" s="90" t="s">
        <v>346</v>
      </c>
      <c r="C52" s="89" t="s">
        <v>369</v>
      </c>
      <c r="D52" s="89" t="s">
        <v>348</v>
      </c>
      <c r="E52" s="89" t="s">
        <v>368</v>
      </c>
      <c r="F52" s="92" t="s">
        <v>283</v>
      </c>
      <c r="G52" s="91">
        <v>667000</v>
      </c>
    </row>
    <row r="53" spans="1:7" ht="15" customHeight="1" x14ac:dyDescent="0.25">
      <c r="A53" s="194" t="s">
        <v>284</v>
      </c>
      <c r="B53" s="195"/>
      <c r="C53" s="195"/>
      <c r="D53" s="195"/>
      <c r="E53" s="195"/>
      <c r="F53" s="195"/>
      <c r="G53" s="196"/>
    </row>
    <row r="54" spans="1:7" ht="15" customHeight="1" x14ac:dyDescent="0.25">
      <c r="A54" s="191" t="s">
        <v>285</v>
      </c>
      <c r="B54" s="192"/>
      <c r="C54" s="192"/>
      <c r="D54" s="192"/>
      <c r="E54" s="192"/>
      <c r="F54" s="192"/>
      <c r="G54" s="193"/>
    </row>
    <row r="55" spans="1:7" x14ac:dyDescent="0.25">
      <c r="A55" s="84"/>
      <c r="B55" s="72" t="s">
        <v>93</v>
      </c>
      <c r="C55" s="71" t="s">
        <v>340</v>
      </c>
      <c r="D55" s="71" t="s">
        <v>348</v>
      </c>
      <c r="E55" s="71" t="s">
        <v>367</v>
      </c>
      <c r="F55" s="70" t="s">
        <v>286</v>
      </c>
      <c r="G55" s="86">
        <v>835000</v>
      </c>
    </row>
    <row r="56" spans="1:7" ht="15" customHeight="1" x14ac:dyDescent="0.25">
      <c r="A56" s="191" t="s">
        <v>287</v>
      </c>
      <c r="B56" s="192"/>
      <c r="C56" s="192"/>
      <c r="D56" s="192"/>
      <c r="E56" s="192"/>
      <c r="F56" s="192"/>
      <c r="G56" s="193"/>
    </row>
    <row r="57" spans="1:7" x14ac:dyDescent="0.25">
      <c r="A57" s="84"/>
      <c r="B57" s="72" t="s">
        <v>93</v>
      </c>
      <c r="C57" s="71" t="s">
        <v>340</v>
      </c>
      <c r="D57" s="71" t="s">
        <v>348</v>
      </c>
      <c r="E57" s="71" t="s">
        <v>366</v>
      </c>
      <c r="F57" s="70" t="s">
        <v>288</v>
      </c>
      <c r="G57" s="86">
        <v>237000</v>
      </c>
    </row>
    <row r="58" spans="1:7" ht="15" customHeight="1" x14ac:dyDescent="0.25">
      <c r="A58" s="194" t="s">
        <v>289</v>
      </c>
      <c r="B58" s="195"/>
      <c r="C58" s="195"/>
      <c r="D58" s="195"/>
      <c r="E58" s="195"/>
      <c r="F58" s="195"/>
      <c r="G58" s="196"/>
    </row>
    <row r="59" spans="1:7" ht="15" customHeight="1" x14ac:dyDescent="0.25">
      <c r="A59" s="191" t="s">
        <v>290</v>
      </c>
      <c r="B59" s="192"/>
      <c r="C59" s="192"/>
      <c r="D59" s="192"/>
      <c r="E59" s="192"/>
      <c r="F59" s="192"/>
      <c r="G59" s="193"/>
    </row>
    <row r="60" spans="1:7" x14ac:dyDescent="0.25">
      <c r="A60" s="84"/>
      <c r="B60" s="72" t="s">
        <v>365</v>
      </c>
      <c r="C60" s="71" t="s">
        <v>364</v>
      </c>
      <c r="D60" s="71" t="s">
        <v>348</v>
      </c>
      <c r="E60" s="71" t="s">
        <v>363</v>
      </c>
      <c r="F60" s="75" t="s">
        <v>291</v>
      </c>
      <c r="G60" s="85">
        <v>600000</v>
      </c>
    </row>
    <row r="61" spans="1:7" ht="15" customHeight="1" x14ac:dyDescent="0.25">
      <c r="A61" s="194" t="s">
        <v>292</v>
      </c>
      <c r="B61" s="195"/>
      <c r="C61" s="195"/>
      <c r="D61" s="195"/>
      <c r="E61" s="195"/>
      <c r="F61" s="195"/>
      <c r="G61" s="196"/>
    </row>
    <row r="62" spans="1:7" ht="15" customHeight="1" x14ac:dyDescent="0.25">
      <c r="A62" s="191" t="s">
        <v>293</v>
      </c>
      <c r="B62" s="192"/>
      <c r="C62" s="192"/>
      <c r="D62" s="192"/>
      <c r="E62" s="192"/>
      <c r="F62" s="192"/>
      <c r="G62" s="193"/>
    </row>
    <row r="63" spans="1:7" x14ac:dyDescent="0.25">
      <c r="A63" s="84"/>
      <c r="B63" s="72" t="s">
        <v>362</v>
      </c>
      <c r="C63" s="71" t="s">
        <v>340</v>
      </c>
      <c r="D63" s="71" t="s">
        <v>348</v>
      </c>
      <c r="E63" s="71" t="s">
        <v>361</v>
      </c>
      <c r="F63" s="70" t="s">
        <v>294</v>
      </c>
      <c r="G63" s="86">
        <v>2300000</v>
      </c>
    </row>
    <row r="64" spans="1:7" ht="15" customHeight="1" x14ac:dyDescent="0.25">
      <c r="A64" s="194" t="s">
        <v>295</v>
      </c>
      <c r="B64" s="195"/>
      <c r="C64" s="195"/>
      <c r="D64" s="195"/>
      <c r="E64" s="195"/>
      <c r="F64" s="195"/>
      <c r="G64" s="196"/>
    </row>
    <row r="65" spans="1:7" x14ac:dyDescent="0.25">
      <c r="A65" s="191" t="s">
        <v>296</v>
      </c>
      <c r="B65" s="192"/>
      <c r="C65" s="192"/>
      <c r="D65" s="192"/>
      <c r="E65" s="192"/>
      <c r="F65" s="192"/>
      <c r="G65" s="193"/>
    </row>
    <row r="66" spans="1:7" x14ac:dyDescent="0.25">
      <c r="A66" s="84"/>
      <c r="B66" s="72" t="s">
        <v>176</v>
      </c>
      <c r="C66" s="71" t="s">
        <v>360</v>
      </c>
      <c r="D66" s="71" t="s">
        <v>348</v>
      </c>
      <c r="E66" s="71" t="s">
        <v>359</v>
      </c>
      <c r="F66" s="70" t="s">
        <v>177</v>
      </c>
      <c r="G66" s="86">
        <v>250000</v>
      </c>
    </row>
    <row r="67" spans="1:7" ht="15" customHeight="1" x14ac:dyDescent="0.25">
      <c r="A67" s="191" t="s">
        <v>297</v>
      </c>
      <c r="B67" s="192"/>
      <c r="C67" s="192"/>
      <c r="D67" s="192"/>
      <c r="E67" s="192"/>
      <c r="F67" s="192"/>
      <c r="G67" s="193"/>
    </row>
    <row r="68" spans="1:7" x14ac:dyDescent="0.25">
      <c r="A68" s="84"/>
      <c r="B68" s="90" t="s">
        <v>176</v>
      </c>
      <c r="C68" s="89" t="s">
        <v>340</v>
      </c>
      <c r="D68" s="89" t="s">
        <v>348</v>
      </c>
      <c r="E68" s="89" t="s">
        <v>358</v>
      </c>
      <c r="F68" s="88" t="s">
        <v>298</v>
      </c>
      <c r="G68" s="87">
        <v>83000</v>
      </c>
    </row>
    <row r="69" spans="1:7" ht="15" customHeight="1" x14ac:dyDescent="0.25">
      <c r="A69" s="194" t="s">
        <v>252</v>
      </c>
      <c r="B69" s="195"/>
      <c r="C69" s="195"/>
      <c r="D69" s="195"/>
      <c r="E69" s="195"/>
      <c r="F69" s="195"/>
      <c r="G69" s="196"/>
    </row>
    <row r="70" spans="1:7" ht="15" customHeight="1" x14ac:dyDescent="0.25">
      <c r="A70" s="191" t="s">
        <v>299</v>
      </c>
      <c r="B70" s="192"/>
      <c r="C70" s="192"/>
      <c r="D70" s="192"/>
      <c r="E70" s="192"/>
      <c r="F70" s="192"/>
      <c r="G70" s="193"/>
    </row>
    <row r="71" spans="1:7" x14ac:dyDescent="0.25">
      <c r="A71" s="84"/>
      <c r="B71" s="72" t="s">
        <v>95</v>
      </c>
      <c r="C71" s="71" t="s">
        <v>343</v>
      </c>
      <c r="D71" s="71" t="s">
        <v>348</v>
      </c>
      <c r="E71" s="71" t="s">
        <v>357</v>
      </c>
      <c r="F71" s="70" t="s">
        <v>300</v>
      </c>
      <c r="G71" s="86">
        <v>80000</v>
      </c>
    </row>
    <row r="72" spans="1:7" ht="15" customHeight="1" x14ac:dyDescent="0.25">
      <c r="A72" s="191" t="s">
        <v>301</v>
      </c>
      <c r="B72" s="192"/>
      <c r="C72" s="192"/>
      <c r="D72" s="192"/>
      <c r="E72" s="192"/>
      <c r="F72" s="192"/>
      <c r="G72" s="193"/>
    </row>
    <row r="73" spans="1:7" x14ac:dyDescent="0.25">
      <c r="A73" s="84"/>
      <c r="B73" s="72" t="s">
        <v>95</v>
      </c>
      <c r="C73" s="71" t="s">
        <v>340</v>
      </c>
      <c r="D73" s="71" t="s">
        <v>348</v>
      </c>
      <c r="E73" s="71" t="s">
        <v>356</v>
      </c>
      <c r="F73" s="70" t="s">
        <v>302</v>
      </c>
      <c r="G73" s="86">
        <v>4075000</v>
      </c>
    </row>
    <row r="74" spans="1:7" ht="15" customHeight="1" x14ac:dyDescent="0.25">
      <c r="A74" s="191" t="s">
        <v>303</v>
      </c>
      <c r="B74" s="192"/>
      <c r="C74" s="192"/>
      <c r="D74" s="192"/>
      <c r="E74" s="192"/>
      <c r="F74" s="192"/>
      <c r="G74" s="193"/>
    </row>
    <row r="75" spans="1:7" x14ac:dyDescent="0.25">
      <c r="A75" s="84"/>
      <c r="B75" s="72" t="s">
        <v>95</v>
      </c>
      <c r="C75" s="71" t="s">
        <v>340</v>
      </c>
      <c r="D75" s="71" t="s">
        <v>348</v>
      </c>
      <c r="E75" s="71" t="s">
        <v>355</v>
      </c>
      <c r="F75" s="70" t="s">
        <v>304</v>
      </c>
      <c r="G75" s="86">
        <v>430000</v>
      </c>
    </row>
    <row r="76" spans="1:7" ht="15" customHeight="1" x14ac:dyDescent="0.25">
      <c r="A76" s="191" t="s">
        <v>305</v>
      </c>
      <c r="B76" s="192"/>
      <c r="C76" s="192"/>
      <c r="D76" s="192"/>
      <c r="E76" s="192"/>
      <c r="F76" s="192"/>
      <c r="G76" s="193"/>
    </row>
    <row r="77" spans="1:7" x14ac:dyDescent="0.25">
      <c r="A77" s="84"/>
      <c r="B77" s="72" t="s">
        <v>95</v>
      </c>
      <c r="C77" s="71" t="s">
        <v>340</v>
      </c>
      <c r="D77" s="71" t="s">
        <v>348</v>
      </c>
      <c r="E77" s="71" t="s">
        <v>354</v>
      </c>
      <c r="F77" s="70" t="s">
        <v>306</v>
      </c>
      <c r="G77" s="86">
        <v>197500</v>
      </c>
    </row>
    <row r="78" spans="1:7" ht="15" customHeight="1" x14ac:dyDescent="0.25">
      <c r="A78" s="194" t="s">
        <v>307</v>
      </c>
      <c r="B78" s="195"/>
      <c r="C78" s="195"/>
      <c r="D78" s="195"/>
      <c r="E78" s="195"/>
      <c r="F78" s="195"/>
      <c r="G78" s="196"/>
    </row>
    <row r="79" spans="1:7" ht="15" customHeight="1" x14ac:dyDescent="0.25">
      <c r="A79" s="191" t="s">
        <v>308</v>
      </c>
      <c r="B79" s="192"/>
      <c r="C79" s="192"/>
      <c r="D79" s="192"/>
      <c r="E79" s="192"/>
      <c r="F79" s="192"/>
      <c r="G79" s="193"/>
    </row>
    <row r="80" spans="1:7" x14ac:dyDescent="0.25">
      <c r="A80" s="84"/>
      <c r="B80" s="72" t="s">
        <v>96</v>
      </c>
      <c r="C80" s="71" t="s">
        <v>340</v>
      </c>
      <c r="D80" s="71" t="s">
        <v>348</v>
      </c>
      <c r="E80" s="71" t="s">
        <v>353</v>
      </c>
      <c r="F80" s="70" t="s">
        <v>309</v>
      </c>
      <c r="G80" s="86">
        <v>414000</v>
      </c>
    </row>
    <row r="81" spans="1:7" ht="15" customHeight="1" x14ac:dyDescent="0.25">
      <c r="A81" s="191" t="s">
        <v>310</v>
      </c>
      <c r="B81" s="192"/>
      <c r="C81" s="192"/>
      <c r="D81" s="192"/>
      <c r="E81" s="192"/>
      <c r="F81" s="192"/>
      <c r="G81" s="193"/>
    </row>
    <row r="82" spans="1:7" x14ac:dyDescent="0.25">
      <c r="A82" s="84"/>
      <c r="B82" s="72" t="s">
        <v>96</v>
      </c>
      <c r="C82" s="71" t="s">
        <v>340</v>
      </c>
      <c r="D82" s="71" t="s">
        <v>348</v>
      </c>
      <c r="E82" s="71" t="s">
        <v>352</v>
      </c>
      <c r="F82" s="70" t="s">
        <v>311</v>
      </c>
      <c r="G82" s="86">
        <v>30000</v>
      </c>
    </row>
    <row r="83" spans="1:7" x14ac:dyDescent="0.25">
      <c r="A83" s="194" t="s">
        <v>312</v>
      </c>
      <c r="B83" s="195"/>
      <c r="C83" s="195"/>
      <c r="D83" s="195"/>
      <c r="E83" s="195"/>
      <c r="F83" s="195"/>
      <c r="G83" s="196"/>
    </row>
    <row r="84" spans="1:7" ht="15" customHeight="1" x14ac:dyDescent="0.25">
      <c r="A84" s="191" t="s">
        <v>313</v>
      </c>
      <c r="B84" s="192"/>
      <c r="C84" s="192"/>
      <c r="D84" s="192"/>
      <c r="E84" s="192"/>
      <c r="F84" s="192"/>
      <c r="G84" s="193"/>
    </row>
    <row r="85" spans="1:7" x14ac:dyDescent="0.25">
      <c r="A85" s="84"/>
      <c r="B85" s="72" t="s">
        <v>350</v>
      </c>
      <c r="C85" s="71" t="s">
        <v>340</v>
      </c>
      <c r="D85" s="71" t="s">
        <v>348</v>
      </c>
      <c r="E85" s="71" t="s">
        <v>351</v>
      </c>
      <c r="F85" s="70" t="s">
        <v>314</v>
      </c>
      <c r="G85" s="86">
        <v>310000</v>
      </c>
    </row>
    <row r="86" spans="1:7" ht="15" customHeight="1" x14ac:dyDescent="0.25">
      <c r="A86" s="191" t="s">
        <v>315</v>
      </c>
      <c r="B86" s="192"/>
      <c r="C86" s="192"/>
      <c r="D86" s="192"/>
      <c r="E86" s="192"/>
      <c r="F86" s="192"/>
      <c r="G86" s="193"/>
    </row>
    <row r="87" spans="1:7" x14ac:dyDescent="0.25">
      <c r="A87" s="84"/>
      <c r="B87" s="72" t="s">
        <v>350</v>
      </c>
      <c r="C87" s="71" t="s">
        <v>343</v>
      </c>
      <c r="D87" s="71" t="s">
        <v>348</v>
      </c>
      <c r="E87" s="71"/>
      <c r="F87" s="75" t="s">
        <v>316</v>
      </c>
      <c r="G87" s="85">
        <v>220000</v>
      </c>
    </row>
    <row r="88" spans="1:7" ht="15" customHeight="1" x14ac:dyDescent="0.25">
      <c r="A88" s="194" t="s">
        <v>317</v>
      </c>
      <c r="B88" s="195"/>
      <c r="C88" s="195"/>
      <c r="D88" s="195"/>
      <c r="E88" s="195"/>
      <c r="F88" s="195"/>
      <c r="G88" s="196"/>
    </row>
    <row r="89" spans="1:7" ht="15" customHeight="1" x14ac:dyDescent="0.25">
      <c r="A89" s="191" t="s">
        <v>318</v>
      </c>
      <c r="B89" s="192"/>
      <c r="C89" s="192"/>
      <c r="D89" s="192"/>
      <c r="E89" s="192"/>
      <c r="F89" s="192"/>
      <c r="G89" s="193"/>
    </row>
    <row r="90" spans="1:7" ht="22.5" x14ac:dyDescent="0.25">
      <c r="A90" s="84"/>
      <c r="B90" s="72" t="s">
        <v>156</v>
      </c>
      <c r="C90" s="71" t="s">
        <v>343</v>
      </c>
      <c r="D90" s="71"/>
      <c r="E90" s="71"/>
      <c r="F90" s="75" t="s">
        <v>319</v>
      </c>
      <c r="G90" s="85">
        <v>200000</v>
      </c>
    </row>
    <row r="91" spans="1:7" ht="15" customHeight="1" x14ac:dyDescent="0.25">
      <c r="A91" s="191" t="s">
        <v>320</v>
      </c>
      <c r="B91" s="192"/>
      <c r="C91" s="192"/>
      <c r="D91" s="192"/>
      <c r="E91" s="192"/>
      <c r="F91" s="192"/>
      <c r="G91" s="193"/>
    </row>
    <row r="92" spans="1:7" x14ac:dyDescent="0.25">
      <c r="A92" s="84"/>
      <c r="B92" s="72" t="s">
        <v>156</v>
      </c>
      <c r="C92" s="71" t="s">
        <v>343</v>
      </c>
      <c r="D92" s="71" t="s">
        <v>348</v>
      </c>
      <c r="E92" s="71" t="s">
        <v>349</v>
      </c>
      <c r="F92" s="75" t="s">
        <v>321</v>
      </c>
      <c r="G92" s="85">
        <v>291000</v>
      </c>
    </row>
    <row r="93" spans="1:7" ht="15" customHeight="1" x14ac:dyDescent="0.25">
      <c r="A93" s="194" t="s">
        <v>322</v>
      </c>
      <c r="B93" s="195"/>
      <c r="C93" s="195"/>
      <c r="D93" s="195"/>
      <c r="E93" s="195"/>
      <c r="F93" s="195"/>
      <c r="G93" s="196"/>
    </row>
    <row r="94" spans="1:7" ht="15.75" customHeight="1" x14ac:dyDescent="0.25">
      <c r="A94" s="191" t="s">
        <v>323</v>
      </c>
      <c r="B94" s="192"/>
      <c r="C94" s="192"/>
      <c r="D94" s="192"/>
      <c r="E94" s="192"/>
      <c r="F94" s="192"/>
      <c r="G94" s="193"/>
    </row>
    <row r="95" spans="1:7" x14ac:dyDescent="0.25">
      <c r="A95" s="84"/>
      <c r="B95" s="72" t="s">
        <v>157</v>
      </c>
      <c r="C95" s="71" t="s">
        <v>343</v>
      </c>
      <c r="D95" s="71" t="s">
        <v>348</v>
      </c>
      <c r="E95" s="71" t="s">
        <v>347</v>
      </c>
      <c r="F95" s="70" t="s">
        <v>92</v>
      </c>
      <c r="G95" s="83">
        <v>328000</v>
      </c>
    </row>
    <row r="96" spans="1:7" ht="18" customHeight="1" x14ac:dyDescent="0.25">
      <c r="A96" s="200" t="s">
        <v>253</v>
      </c>
      <c r="B96" s="201"/>
      <c r="C96" s="201"/>
      <c r="D96" s="201"/>
      <c r="E96" s="201"/>
      <c r="F96" s="202"/>
      <c r="G96" s="82">
        <f>SUM(G26:G95)</f>
        <v>15433000</v>
      </c>
    </row>
    <row r="97" spans="1:7" x14ac:dyDescent="0.25">
      <c r="A97" s="203"/>
      <c r="B97" s="203"/>
      <c r="C97" s="203"/>
      <c r="D97" s="203"/>
      <c r="E97" s="203"/>
      <c r="F97" s="203"/>
      <c r="G97" s="203"/>
    </row>
    <row r="98" spans="1:7" ht="26.1" customHeight="1" x14ac:dyDescent="0.25"/>
    <row r="99" spans="1:7" ht="15.75" x14ac:dyDescent="0.25">
      <c r="A99" t="s">
        <v>239</v>
      </c>
      <c r="B99" s="81" t="s">
        <v>339</v>
      </c>
      <c r="C99" s="190" t="s">
        <v>324</v>
      </c>
      <c r="D99" s="190"/>
      <c r="E99" s="190"/>
      <c r="F99" s="190"/>
    </row>
    <row r="101" spans="1:7" ht="15.75" x14ac:dyDescent="0.25">
      <c r="A101" s="199" t="s">
        <v>241</v>
      </c>
      <c r="B101" s="199"/>
      <c r="C101" s="199"/>
      <c r="D101" s="199"/>
      <c r="E101" s="199"/>
      <c r="F101" s="199"/>
      <c r="G101" s="199"/>
    </row>
    <row r="102" spans="1:7" ht="26.1" customHeight="1" x14ac:dyDescent="0.25">
      <c r="A102" s="80" t="s">
        <v>242</v>
      </c>
      <c r="B102" s="79" t="s">
        <v>243</v>
      </c>
      <c r="C102" s="79" t="s">
        <v>244</v>
      </c>
      <c r="D102" s="79" t="s">
        <v>245</v>
      </c>
      <c r="E102" s="79" t="s">
        <v>246</v>
      </c>
      <c r="F102" s="78" t="s">
        <v>247</v>
      </c>
      <c r="G102" s="77" t="s">
        <v>248</v>
      </c>
    </row>
    <row r="103" spans="1:7" ht="27" customHeight="1" x14ac:dyDescent="0.25">
      <c r="A103" s="194" t="s">
        <v>281</v>
      </c>
      <c r="B103" s="195"/>
      <c r="C103" s="195"/>
      <c r="D103" s="195"/>
      <c r="E103" s="195"/>
      <c r="F103" s="195"/>
      <c r="G103" s="195"/>
    </row>
    <row r="104" spans="1:7" x14ac:dyDescent="0.25">
      <c r="A104" s="191" t="s">
        <v>325</v>
      </c>
      <c r="B104" s="192"/>
      <c r="C104" s="192"/>
      <c r="D104" s="192"/>
      <c r="E104" s="192"/>
      <c r="F104" s="193"/>
      <c r="G104" s="73"/>
    </row>
    <row r="105" spans="1:7" ht="22.5" x14ac:dyDescent="0.25">
      <c r="B105" s="72" t="s">
        <v>346</v>
      </c>
      <c r="C105" s="71" t="s">
        <v>345</v>
      </c>
      <c r="D105" s="71" t="s">
        <v>339</v>
      </c>
      <c r="E105" s="71"/>
      <c r="F105" s="70" t="s">
        <v>326</v>
      </c>
      <c r="G105" s="69">
        <v>1000000</v>
      </c>
    </row>
    <row r="106" spans="1:7" x14ac:dyDescent="0.25">
      <c r="A106" s="191" t="s">
        <v>327</v>
      </c>
      <c r="B106" s="192"/>
      <c r="C106" s="192"/>
      <c r="D106" s="192"/>
      <c r="E106" s="192"/>
      <c r="F106" s="193"/>
      <c r="G106" s="73"/>
    </row>
    <row r="107" spans="1:7" ht="15" customHeight="1" x14ac:dyDescent="0.25">
      <c r="B107" s="72" t="s">
        <v>93</v>
      </c>
      <c r="C107" s="71" t="s">
        <v>343</v>
      </c>
      <c r="D107" s="71" t="s">
        <v>339</v>
      </c>
      <c r="E107" s="71" t="s">
        <v>344</v>
      </c>
      <c r="F107" s="75" t="s">
        <v>328</v>
      </c>
      <c r="G107" s="76">
        <v>61500</v>
      </c>
    </row>
    <row r="108" spans="1:7" x14ac:dyDescent="0.25">
      <c r="A108" s="191" t="s">
        <v>329</v>
      </c>
      <c r="B108" s="192"/>
      <c r="C108" s="192"/>
      <c r="D108" s="192"/>
      <c r="E108" s="192"/>
      <c r="F108" s="193"/>
      <c r="G108" s="73"/>
    </row>
    <row r="109" spans="1:7" ht="24.75" customHeight="1" x14ac:dyDescent="0.25">
      <c r="B109" s="72" t="s">
        <v>93</v>
      </c>
      <c r="C109" s="71" t="s">
        <v>343</v>
      </c>
      <c r="D109" s="71" t="s">
        <v>339</v>
      </c>
      <c r="E109" s="71" t="s">
        <v>342</v>
      </c>
      <c r="F109" s="75" t="s">
        <v>330</v>
      </c>
      <c r="G109" s="74">
        <v>59500</v>
      </c>
    </row>
    <row r="110" spans="1:7" ht="15" customHeight="1" x14ac:dyDescent="0.25">
      <c r="A110" s="194" t="s">
        <v>331</v>
      </c>
      <c r="B110" s="195"/>
      <c r="C110" s="195"/>
      <c r="D110" s="195"/>
      <c r="E110" s="195"/>
      <c r="F110" s="195"/>
      <c r="G110" s="195"/>
    </row>
    <row r="111" spans="1:7" ht="15" customHeight="1" x14ac:dyDescent="0.25">
      <c r="A111" s="191" t="s">
        <v>332</v>
      </c>
      <c r="B111" s="192"/>
      <c r="C111" s="192"/>
      <c r="D111" s="192"/>
      <c r="E111" s="192"/>
      <c r="F111" s="193"/>
      <c r="G111" s="73"/>
    </row>
    <row r="112" spans="1:7" ht="15" customHeight="1" x14ac:dyDescent="0.25">
      <c r="B112" s="72" t="s">
        <v>97</v>
      </c>
      <c r="C112" s="71" t="s">
        <v>341</v>
      </c>
      <c r="D112" s="71" t="s">
        <v>339</v>
      </c>
      <c r="E112" s="71"/>
      <c r="F112" s="70" t="s">
        <v>333</v>
      </c>
      <c r="G112" s="69">
        <v>374000</v>
      </c>
    </row>
    <row r="113" spans="1:7" x14ac:dyDescent="0.25">
      <c r="A113" s="194" t="s">
        <v>334</v>
      </c>
      <c r="B113" s="195"/>
      <c r="C113" s="195"/>
      <c r="D113" s="195"/>
      <c r="E113" s="195"/>
      <c r="F113" s="195"/>
      <c r="G113" s="195"/>
    </row>
    <row r="114" spans="1:7" ht="15" customHeight="1" x14ac:dyDescent="0.25">
      <c r="A114" s="191" t="s">
        <v>335</v>
      </c>
      <c r="B114" s="192"/>
      <c r="C114" s="192"/>
      <c r="D114" s="192"/>
      <c r="E114" s="192"/>
      <c r="F114" s="193"/>
      <c r="G114" s="73"/>
    </row>
    <row r="115" spans="1:7" x14ac:dyDescent="0.25">
      <c r="B115" s="72" t="s">
        <v>98</v>
      </c>
      <c r="C115" s="71" t="s">
        <v>340</v>
      </c>
      <c r="D115" s="71" t="s">
        <v>339</v>
      </c>
      <c r="E115" s="71" t="s">
        <v>338</v>
      </c>
      <c r="F115" s="70" t="s">
        <v>336</v>
      </c>
      <c r="G115" s="69">
        <v>1283000</v>
      </c>
    </row>
    <row r="116" spans="1:7" ht="15" customHeight="1" x14ac:dyDescent="0.25">
      <c r="A116" s="200" t="s">
        <v>253</v>
      </c>
      <c r="B116" s="201"/>
      <c r="C116" s="201"/>
      <c r="D116" s="201"/>
      <c r="E116" s="201"/>
      <c r="F116" s="202"/>
      <c r="G116" s="68">
        <f>SUM(G104:G115)</f>
        <v>2778000</v>
      </c>
    </row>
    <row r="117" spans="1:7" ht="18" customHeight="1" x14ac:dyDescent="0.25"/>
    <row r="118" spans="1:7" x14ac:dyDescent="0.25">
      <c r="A118" s="200" t="s">
        <v>337</v>
      </c>
      <c r="B118" s="201"/>
      <c r="C118" s="201"/>
      <c r="D118" s="201"/>
      <c r="E118" s="201"/>
      <c r="F118" s="202"/>
      <c r="G118" s="68">
        <f>G116+G96+G17</f>
        <v>18511000</v>
      </c>
    </row>
    <row r="119" spans="1:7" ht="15" customHeight="1" x14ac:dyDescent="0.25"/>
    <row r="121" spans="1:7" ht="15" customHeight="1" x14ac:dyDescent="0.25"/>
    <row r="122" spans="1:7" ht="15" customHeight="1" x14ac:dyDescent="0.25"/>
    <row r="124" spans="1:7" ht="15" customHeight="1" x14ac:dyDescent="0.25"/>
    <row r="125" spans="1:7" ht="15" customHeight="1" x14ac:dyDescent="0.25"/>
    <row r="127" spans="1:7" ht="18" customHeight="1" x14ac:dyDescent="0.25"/>
  </sheetData>
  <mergeCells count="71">
    <mergeCell ref="A2:L2"/>
    <mergeCell ref="A96:F96"/>
    <mergeCell ref="A94:G94"/>
    <mergeCell ref="A93:G93"/>
    <mergeCell ref="A91:G91"/>
    <mergeCell ref="A89:G89"/>
    <mergeCell ref="A88:G88"/>
    <mergeCell ref="A86:G86"/>
    <mergeCell ref="A81:G81"/>
    <mergeCell ref="A79:G79"/>
    <mergeCell ref="A78:G78"/>
    <mergeCell ref="A76:G76"/>
    <mergeCell ref="A42:G42"/>
    <mergeCell ref="A53:G53"/>
    <mergeCell ref="A61:G61"/>
    <mergeCell ref="A59:G59"/>
    <mergeCell ref="A118:F118"/>
    <mergeCell ref="A97:G97"/>
    <mergeCell ref="A4:G4"/>
    <mergeCell ref="A3:G3"/>
    <mergeCell ref="A17:F17"/>
    <mergeCell ref="C20:F20"/>
    <mergeCell ref="A19:G19"/>
    <mergeCell ref="A18:G18"/>
    <mergeCell ref="A5:F5"/>
    <mergeCell ref="A116:F116"/>
    <mergeCell ref="A111:F111"/>
    <mergeCell ref="A113:G113"/>
    <mergeCell ref="A110:G110"/>
    <mergeCell ref="A114:F114"/>
    <mergeCell ref="A46:G46"/>
    <mergeCell ref="A44:G44"/>
    <mergeCell ref="A58:G58"/>
    <mergeCell ref="A56:G56"/>
    <mergeCell ref="A54:G54"/>
    <mergeCell ref="A48:G48"/>
    <mergeCell ref="C99:F99"/>
    <mergeCell ref="A67:G67"/>
    <mergeCell ref="A65:G65"/>
    <mergeCell ref="A64:G64"/>
    <mergeCell ref="A62:G62"/>
    <mergeCell ref="A74:G74"/>
    <mergeCell ref="A72:G72"/>
    <mergeCell ref="A70:G70"/>
    <mergeCell ref="A69:G69"/>
    <mergeCell ref="A84:G84"/>
    <mergeCell ref="A83:G83"/>
    <mergeCell ref="A51:F51"/>
    <mergeCell ref="A50:G50"/>
    <mergeCell ref="A31:G31"/>
    <mergeCell ref="A29:G29"/>
    <mergeCell ref="A27:G27"/>
    <mergeCell ref="A40:G40"/>
    <mergeCell ref="A39:G39"/>
    <mergeCell ref="A37:G37"/>
    <mergeCell ref="A35:G35"/>
    <mergeCell ref="A33:G33"/>
    <mergeCell ref="A108:F108"/>
    <mergeCell ref="A103:G103"/>
    <mergeCell ref="A104:F104"/>
    <mergeCell ref="A106:F106"/>
    <mergeCell ref="A101:G101"/>
    <mergeCell ref="C9:F9"/>
    <mergeCell ref="A25:G25"/>
    <mergeCell ref="A24:G24"/>
    <mergeCell ref="A22:G22"/>
    <mergeCell ref="A21:G21"/>
    <mergeCell ref="A16:G16"/>
    <mergeCell ref="A14:F14"/>
    <mergeCell ref="A13:G13"/>
    <mergeCell ref="A11:G11"/>
  </mergeCells>
  <printOptions horizontalCentered="1"/>
  <pageMargins left="0.39370078740157477" right="0.39370078740157477" top="0.78740157480314954" bottom="0.39370078740157477" header="0" footer="0"/>
  <pageSetup paperSize="9" scale="58" fitToHeight="2" orientation="portrait" r:id="rId1"/>
  <headerFooter>
    <oddHeader>&amp;C&amp;F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F1A40-4463-4093-89C1-67453496343F}">
  <sheetPr>
    <tabColor rgb="FFC00000"/>
  </sheetPr>
  <dimension ref="A1:EV93"/>
  <sheetViews>
    <sheetView topLeftCell="A29" workbookViewId="0">
      <selection activeCell="B8" sqref="B8"/>
    </sheetView>
  </sheetViews>
  <sheetFormatPr defaultRowHeight="11.25" x14ac:dyDescent="0.2"/>
  <cols>
    <col min="1" max="1" width="51.42578125" style="4" customWidth="1"/>
    <col min="2" max="2" width="18.42578125" style="130" customWidth="1"/>
    <col min="3" max="3" width="9.140625" style="4"/>
    <col min="4" max="4" width="11.28515625" style="4" bestFit="1" customWidth="1"/>
    <col min="5" max="16384" width="9.140625" style="4"/>
  </cols>
  <sheetData>
    <row r="1" spans="1:9" hidden="1" x14ac:dyDescent="0.2"/>
    <row r="2" spans="1:9" s="99" customFormat="1" ht="18.75" x14ac:dyDescent="0.3">
      <c r="A2" s="5" t="s">
        <v>383</v>
      </c>
      <c r="B2" s="131"/>
    </row>
    <row r="3" spans="1:9" s="99" customFormat="1" ht="12.75" customHeight="1" x14ac:dyDescent="0.3">
      <c r="A3" s="5"/>
      <c r="B3" s="131"/>
    </row>
    <row r="4" spans="1:9" s="99" customFormat="1" ht="18.75" x14ac:dyDescent="0.3">
      <c r="A4" s="55" t="s">
        <v>418</v>
      </c>
      <c r="B4" s="131"/>
    </row>
    <row r="5" spans="1:9" s="99" customFormat="1" ht="14.25" customHeight="1" x14ac:dyDescent="0.3">
      <c r="A5" s="183" t="s">
        <v>0</v>
      </c>
      <c r="B5" s="184"/>
      <c r="C5" s="184"/>
      <c r="D5" s="184"/>
      <c r="E5" s="184"/>
      <c r="F5" s="184"/>
      <c r="G5" s="184"/>
      <c r="H5" s="184"/>
      <c r="I5" s="184"/>
    </row>
    <row r="6" spans="1:9" s="3" customFormat="1" ht="13.5" customHeight="1" x14ac:dyDescent="0.2">
      <c r="A6" s="4"/>
      <c r="B6" s="132"/>
    </row>
    <row r="7" spans="1:9" ht="12.75" x14ac:dyDescent="0.2">
      <c r="A7" s="103" t="s">
        <v>384</v>
      </c>
      <c r="B7" s="135">
        <v>2022</v>
      </c>
    </row>
    <row r="8" spans="1:9" ht="12.75" x14ac:dyDescent="0.2">
      <c r="A8" s="123" t="s">
        <v>62</v>
      </c>
      <c r="B8" s="136">
        <v>300000</v>
      </c>
    </row>
    <row r="9" spans="1:9" ht="12.75" x14ac:dyDescent="0.2">
      <c r="A9" s="123" t="s">
        <v>63</v>
      </c>
      <c r="B9" s="136">
        <v>230000</v>
      </c>
    </row>
    <row r="10" spans="1:9" ht="12.75" x14ac:dyDescent="0.2">
      <c r="A10" s="123" t="s">
        <v>64</v>
      </c>
      <c r="B10" s="136">
        <v>50000</v>
      </c>
    </row>
    <row r="11" spans="1:9" ht="12.75" x14ac:dyDescent="0.2">
      <c r="A11" s="123" t="s">
        <v>65</v>
      </c>
      <c r="B11" s="136">
        <v>250000</v>
      </c>
    </row>
    <row r="12" spans="1:9" ht="12.75" x14ac:dyDescent="0.2">
      <c r="A12" s="123" t="s">
        <v>66</v>
      </c>
      <c r="B12" s="136">
        <v>150000</v>
      </c>
    </row>
    <row r="13" spans="1:9" ht="12.75" x14ac:dyDescent="0.2">
      <c r="A13" s="123" t="s">
        <v>67</v>
      </c>
      <c r="B13" s="136">
        <v>40000</v>
      </c>
    </row>
    <row r="14" spans="1:9" ht="12.75" x14ac:dyDescent="0.2">
      <c r="A14" s="123" t="s">
        <v>68</v>
      </c>
      <c r="B14" s="136">
        <v>20000</v>
      </c>
    </row>
    <row r="15" spans="1:9" ht="12.75" x14ac:dyDescent="0.2">
      <c r="A15" s="123" t="s">
        <v>69</v>
      </c>
      <c r="B15" s="136">
        <v>200000</v>
      </c>
    </row>
    <row r="16" spans="1:9" ht="12.75" x14ac:dyDescent="0.2">
      <c r="A16" s="123" t="s">
        <v>70</v>
      </c>
      <c r="B16" s="136">
        <v>35000</v>
      </c>
    </row>
    <row r="17" spans="1:2" ht="12.75" x14ac:dyDescent="0.2">
      <c r="A17" s="123" t="s">
        <v>71</v>
      </c>
      <c r="B17" s="136">
        <v>110000</v>
      </c>
    </row>
    <row r="18" spans="1:2" ht="12.75" x14ac:dyDescent="0.2">
      <c r="A18" s="123" t="s">
        <v>72</v>
      </c>
      <c r="B18" s="136">
        <v>100000</v>
      </c>
    </row>
    <row r="19" spans="1:2" ht="12.75" x14ac:dyDescent="0.2">
      <c r="A19" s="123" t="s">
        <v>385</v>
      </c>
      <c r="B19" s="136">
        <v>12000</v>
      </c>
    </row>
    <row r="20" spans="1:2" ht="12.75" x14ac:dyDescent="0.2">
      <c r="A20" s="123" t="s">
        <v>73</v>
      </c>
      <c r="B20" s="136">
        <v>116000</v>
      </c>
    </row>
    <row r="21" spans="1:2" ht="12.75" x14ac:dyDescent="0.2">
      <c r="A21" s="123" t="s">
        <v>74</v>
      </c>
      <c r="B21" s="136">
        <v>10000</v>
      </c>
    </row>
    <row r="22" spans="1:2" ht="12.75" x14ac:dyDescent="0.2">
      <c r="A22" s="123" t="s">
        <v>75</v>
      </c>
      <c r="B22" s="136">
        <v>34000</v>
      </c>
    </row>
    <row r="23" spans="1:2" ht="12.75" x14ac:dyDescent="0.2">
      <c r="A23" s="123" t="s">
        <v>76</v>
      </c>
      <c r="B23" s="136">
        <v>10000</v>
      </c>
    </row>
    <row r="24" spans="1:2" ht="12.75" x14ac:dyDescent="0.2">
      <c r="A24" s="123" t="s">
        <v>77</v>
      </c>
      <c r="B24" s="136">
        <v>35000</v>
      </c>
    </row>
    <row r="25" spans="1:2" ht="12.75" x14ac:dyDescent="0.2">
      <c r="A25" s="123" t="s">
        <v>78</v>
      </c>
      <c r="B25" s="136">
        <v>49000</v>
      </c>
    </row>
    <row r="26" spans="1:2" ht="12.75" x14ac:dyDescent="0.2">
      <c r="A26" s="123" t="s">
        <v>79</v>
      </c>
      <c r="B26" s="136">
        <v>15000</v>
      </c>
    </row>
    <row r="27" spans="1:2" ht="12.75" x14ac:dyDescent="0.2">
      <c r="A27" s="123" t="s">
        <v>80</v>
      </c>
      <c r="B27" s="136">
        <v>35000</v>
      </c>
    </row>
    <row r="28" spans="1:2" ht="12.75" x14ac:dyDescent="0.2">
      <c r="A28" s="123" t="s">
        <v>81</v>
      </c>
      <c r="B28" s="136">
        <v>30000</v>
      </c>
    </row>
    <row r="29" spans="1:2" ht="12.75" x14ac:dyDescent="0.2">
      <c r="A29" s="123" t="s">
        <v>82</v>
      </c>
      <c r="B29" s="136">
        <v>13000</v>
      </c>
    </row>
    <row r="30" spans="1:2" s="3" customFormat="1" ht="12.75" x14ac:dyDescent="0.2">
      <c r="A30" s="123" t="s">
        <v>83</v>
      </c>
      <c r="B30" s="136">
        <v>15000</v>
      </c>
    </row>
    <row r="31" spans="1:2" s="3" customFormat="1" ht="12.75" x14ac:dyDescent="0.2">
      <c r="A31" s="123" t="s">
        <v>386</v>
      </c>
      <c r="B31" s="136">
        <v>25000</v>
      </c>
    </row>
    <row r="32" spans="1:2" s="3" customFormat="1" ht="12.75" x14ac:dyDescent="0.2">
      <c r="A32" s="123" t="s">
        <v>158</v>
      </c>
      <c r="B32" s="136">
        <v>35000</v>
      </c>
    </row>
    <row r="33" spans="1:152" s="3" customFormat="1" ht="12.75" x14ac:dyDescent="0.2">
      <c r="A33" s="123" t="s">
        <v>387</v>
      </c>
      <c r="B33" s="136">
        <v>20000</v>
      </c>
    </row>
    <row r="34" spans="1:152" s="3" customFormat="1" ht="12.75" x14ac:dyDescent="0.2">
      <c r="A34" s="124" t="s">
        <v>388</v>
      </c>
      <c r="B34" s="136">
        <v>61000</v>
      </c>
    </row>
    <row r="35" spans="1:152" s="3" customFormat="1" ht="13.5" thickBot="1" x14ac:dyDescent="0.25">
      <c r="A35" s="124" t="s">
        <v>389</v>
      </c>
      <c r="B35" s="136">
        <v>50000</v>
      </c>
    </row>
    <row r="36" spans="1:152" s="100" customFormat="1" ht="13.5" thickBot="1" x14ac:dyDescent="0.25">
      <c r="A36" s="125" t="s">
        <v>44</v>
      </c>
      <c r="B36" s="137">
        <f>SUM(B8:B35)</f>
        <v>2050000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</row>
    <row r="37" spans="1:152" ht="12.75" x14ac:dyDescent="0.2">
      <c r="A37" s="126"/>
      <c r="B37" s="133"/>
    </row>
    <row r="38" spans="1:152" ht="12.75" x14ac:dyDescent="0.2">
      <c r="A38" s="103" t="s">
        <v>390</v>
      </c>
      <c r="B38" s="138">
        <v>2022</v>
      </c>
    </row>
    <row r="39" spans="1:152" ht="12.75" x14ac:dyDescent="0.2">
      <c r="A39" s="123" t="s">
        <v>62</v>
      </c>
      <c r="B39" s="136">
        <v>524000</v>
      </c>
    </row>
    <row r="40" spans="1:152" ht="12.75" x14ac:dyDescent="0.2">
      <c r="A40" s="123" t="s">
        <v>391</v>
      </c>
      <c r="B40" s="136">
        <v>40000</v>
      </c>
    </row>
    <row r="41" spans="1:152" ht="12.75" x14ac:dyDescent="0.2">
      <c r="A41" s="123" t="s">
        <v>392</v>
      </c>
      <c r="B41" s="136">
        <v>205455</v>
      </c>
    </row>
    <row r="42" spans="1:152" ht="12.75" x14ac:dyDescent="0.2">
      <c r="A42" s="127" t="s">
        <v>89</v>
      </c>
      <c r="B42" s="136">
        <v>50000</v>
      </c>
    </row>
    <row r="43" spans="1:152" ht="12.75" x14ac:dyDescent="0.2">
      <c r="A43" s="123" t="s">
        <v>393</v>
      </c>
      <c r="B43" s="136">
        <v>18000</v>
      </c>
    </row>
    <row r="44" spans="1:152" ht="12.75" x14ac:dyDescent="0.2">
      <c r="A44" s="123" t="s">
        <v>72</v>
      </c>
      <c r="B44" s="136">
        <v>20000</v>
      </c>
    </row>
    <row r="45" spans="1:152" ht="12.75" x14ac:dyDescent="0.2">
      <c r="A45" s="123" t="s">
        <v>394</v>
      </c>
      <c r="B45" s="136">
        <v>20000</v>
      </c>
    </row>
    <row r="46" spans="1:152" ht="12.75" x14ac:dyDescent="0.2">
      <c r="A46" s="123" t="s">
        <v>395</v>
      </c>
      <c r="B46" s="136">
        <v>10000</v>
      </c>
    </row>
    <row r="47" spans="1:152" ht="12.75" x14ac:dyDescent="0.2">
      <c r="A47" s="123" t="s">
        <v>396</v>
      </c>
      <c r="B47" s="136">
        <v>20000</v>
      </c>
    </row>
    <row r="48" spans="1:152" ht="12.75" x14ac:dyDescent="0.2">
      <c r="A48" s="123" t="s">
        <v>397</v>
      </c>
      <c r="B48" s="136">
        <v>15000</v>
      </c>
    </row>
    <row r="49" spans="1:2" ht="12.75" x14ac:dyDescent="0.2">
      <c r="A49" s="125" t="s">
        <v>44</v>
      </c>
      <c r="B49" s="137">
        <f>SUM(B39:B48)</f>
        <v>922455</v>
      </c>
    </row>
    <row r="50" spans="1:2" ht="12.75" x14ac:dyDescent="0.2">
      <c r="A50" s="128"/>
      <c r="B50" s="1"/>
    </row>
    <row r="51" spans="1:2" ht="12.75" x14ac:dyDescent="0.2">
      <c r="A51" s="103" t="s">
        <v>398</v>
      </c>
      <c r="B51" s="135">
        <v>2022</v>
      </c>
    </row>
    <row r="52" spans="1:2" ht="12.75" x14ac:dyDescent="0.2">
      <c r="A52" s="127" t="s">
        <v>159</v>
      </c>
      <c r="B52" s="136">
        <v>113000</v>
      </c>
    </row>
    <row r="53" spans="1:2" ht="12.75" x14ac:dyDescent="0.2">
      <c r="A53" s="127" t="s">
        <v>84</v>
      </c>
      <c r="B53" s="136">
        <v>800000</v>
      </c>
    </row>
    <row r="54" spans="1:2" ht="12.75" x14ac:dyDescent="0.2">
      <c r="A54" s="127" t="s">
        <v>399</v>
      </c>
      <c r="B54" s="136">
        <v>8000</v>
      </c>
    </row>
    <row r="55" spans="1:2" ht="12.75" x14ac:dyDescent="0.2">
      <c r="A55" s="127" t="s">
        <v>85</v>
      </c>
      <c r="B55" s="136">
        <v>70000</v>
      </c>
    </row>
    <row r="56" spans="1:2" ht="12.75" x14ac:dyDescent="0.2">
      <c r="A56" s="127" t="s">
        <v>400</v>
      </c>
      <c r="B56" s="136">
        <v>25000</v>
      </c>
    </row>
    <row r="57" spans="1:2" ht="12.75" x14ac:dyDescent="0.2">
      <c r="A57" s="127" t="s">
        <v>160</v>
      </c>
      <c r="B57" s="136">
        <v>44000</v>
      </c>
    </row>
    <row r="58" spans="1:2" ht="12.75" x14ac:dyDescent="0.2">
      <c r="A58" s="127" t="s">
        <v>86</v>
      </c>
      <c r="B58" s="136">
        <v>235400</v>
      </c>
    </row>
    <row r="59" spans="1:2" ht="12.75" x14ac:dyDescent="0.2">
      <c r="A59" s="127" t="s">
        <v>401</v>
      </c>
      <c r="B59" s="136">
        <v>18600</v>
      </c>
    </row>
    <row r="60" spans="1:2" ht="12.75" x14ac:dyDescent="0.2">
      <c r="A60" s="127" t="s">
        <v>402</v>
      </c>
      <c r="B60" s="136">
        <v>22000</v>
      </c>
    </row>
    <row r="61" spans="1:2" ht="12.75" x14ac:dyDescent="0.2">
      <c r="A61" s="127" t="s">
        <v>161</v>
      </c>
      <c r="B61" s="136">
        <v>16000</v>
      </c>
    </row>
    <row r="62" spans="1:2" ht="12.75" x14ac:dyDescent="0.2">
      <c r="A62" s="127" t="s">
        <v>185</v>
      </c>
      <c r="B62" s="136">
        <v>57000</v>
      </c>
    </row>
    <row r="63" spans="1:2" ht="12.75" x14ac:dyDescent="0.2">
      <c r="A63" s="127" t="s">
        <v>403</v>
      </c>
      <c r="B63" s="136">
        <v>25000</v>
      </c>
    </row>
    <row r="64" spans="1:2" ht="12.75" x14ac:dyDescent="0.2">
      <c r="A64" s="127" t="s">
        <v>186</v>
      </c>
      <c r="B64" s="136">
        <v>16000</v>
      </c>
    </row>
    <row r="65" spans="1:2" ht="12.75" x14ac:dyDescent="0.2">
      <c r="A65" s="125" t="s">
        <v>162</v>
      </c>
      <c r="B65" s="137">
        <f>SUM(B52:B64)</f>
        <v>1450000</v>
      </c>
    </row>
    <row r="66" spans="1:2" ht="12.75" x14ac:dyDescent="0.2">
      <c r="A66" s="129"/>
      <c r="B66" s="1"/>
    </row>
    <row r="67" spans="1:2" ht="12.75" x14ac:dyDescent="0.2">
      <c r="A67" s="103" t="s">
        <v>404</v>
      </c>
      <c r="B67" s="138">
        <v>2022</v>
      </c>
    </row>
    <row r="68" spans="1:2" ht="12.75" x14ac:dyDescent="0.2">
      <c r="A68" s="124" t="s">
        <v>388</v>
      </c>
      <c r="B68" s="136">
        <v>6000</v>
      </c>
    </row>
    <row r="69" spans="1:2" ht="12.75" x14ac:dyDescent="0.2">
      <c r="A69" s="124" t="s">
        <v>405</v>
      </c>
      <c r="B69" s="136">
        <v>20000</v>
      </c>
    </row>
    <row r="70" spans="1:2" ht="12.75" x14ac:dyDescent="0.2">
      <c r="A70" s="123" t="s">
        <v>158</v>
      </c>
      <c r="B70" s="136">
        <v>15000</v>
      </c>
    </row>
    <row r="71" spans="1:2" ht="12.75" x14ac:dyDescent="0.2">
      <c r="A71" s="124" t="s">
        <v>87</v>
      </c>
      <c r="B71" s="136">
        <v>12000</v>
      </c>
    </row>
    <row r="72" spans="1:2" ht="12.75" x14ac:dyDescent="0.2">
      <c r="A72" s="123" t="s">
        <v>88</v>
      </c>
      <c r="B72" s="136">
        <v>20000</v>
      </c>
    </row>
    <row r="73" spans="1:2" ht="12.75" x14ac:dyDescent="0.2">
      <c r="A73" s="127" t="s">
        <v>89</v>
      </c>
      <c r="B73" s="136">
        <v>13000</v>
      </c>
    </row>
    <row r="74" spans="1:2" ht="12.75" x14ac:dyDescent="0.2">
      <c r="A74" s="127" t="s">
        <v>406</v>
      </c>
      <c r="B74" s="136">
        <v>1000</v>
      </c>
    </row>
    <row r="75" spans="1:2" ht="12.75" x14ac:dyDescent="0.2">
      <c r="A75" s="127" t="s">
        <v>163</v>
      </c>
      <c r="B75" s="136">
        <v>5000</v>
      </c>
    </row>
    <row r="76" spans="1:2" ht="12.75" x14ac:dyDescent="0.2">
      <c r="A76" s="127" t="s">
        <v>90</v>
      </c>
      <c r="B76" s="136">
        <v>5000</v>
      </c>
    </row>
    <row r="77" spans="1:2" ht="12.75" x14ac:dyDescent="0.2">
      <c r="A77" s="123" t="s">
        <v>407</v>
      </c>
      <c r="B77" s="136">
        <v>8000</v>
      </c>
    </row>
    <row r="78" spans="1:2" ht="12.75" x14ac:dyDescent="0.2">
      <c r="A78" s="123" t="s">
        <v>386</v>
      </c>
      <c r="B78" s="136">
        <v>7000</v>
      </c>
    </row>
    <row r="79" spans="1:2" ht="12.75" x14ac:dyDescent="0.2">
      <c r="A79" s="123" t="s">
        <v>187</v>
      </c>
      <c r="B79" s="136">
        <v>17000</v>
      </c>
    </row>
    <row r="80" spans="1:2" ht="12.75" x14ac:dyDescent="0.2">
      <c r="A80" s="123" t="s">
        <v>164</v>
      </c>
      <c r="B80" s="136">
        <v>18000</v>
      </c>
    </row>
    <row r="81" spans="1:2" ht="12.75" x14ac:dyDescent="0.2">
      <c r="A81" s="123" t="s">
        <v>408</v>
      </c>
      <c r="B81" s="136">
        <v>3000</v>
      </c>
    </row>
    <row r="82" spans="1:2" ht="12.75" x14ac:dyDescent="0.2">
      <c r="A82" s="125" t="s">
        <v>44</v>
      </c>
      <c r="B82" s="137">
        <f>SUM(B68:B81)</f>
        <v>150000</v>
      </c>
    </row>
    <row r="83" spans="1:2" ht="12.75" x14ac:dyDescent="0.2">
      <c r="A83" s="126"/>
      <c r="B83" s="139"/>
    </row>
    <row r="84" spans="1:2" ht="12.75" x14ac:dyDescent="0.2">
      <c r="A84" s="103" t="s">
        <v>189</v>
      </c>
      <c r="B84" s="135">
        <v>2022</v>
      </c>
    </row>
    <row r="85" spans="1:2" ht="12.75" x14ac:dyDescent="0.2">
      <c r="A85" s="123" t="s">
        <v>409</v>
      </c>
      <c r="B85" s="136">
        <v>2000</v>
      </c>
    </row>
    <row r="86" spans="1:2" ht="12.75" x14ac:dyDescent="0.2">
      <c r="A86" s="123" t="s">
        <v>410</v>
      </c>
      <c r="B86" s="136">
        <v>2000</v>
      </c>
    </row>
    <row r="87" spans="1:2" ht="12.75" x14ac:dyDescent="0.2">
      <c r="A87" s="127" t="s">
        <v>411</v>
      </c>
      <c r="B87" s="136">
        <v>5000</v>
      </c>
    </row>
    <row r="88" spans="1:2" ht="12.75" x14ac:dyDescent="0.2">
      <c r="A88" s="127" t="s">
        <v>165</v>
      </c>
      <c r="B88" s="136">
        <v>2500</v>
      </c>
    </row>
    <row r="89" spans="1:2" ht="12.75" x14ac:dyDescent="0.2">
      <c r="A89" s="127" t="s">
        <v>188</v>
      </c>
      <c r="B89" s="136">
        <v>2500</v>
      </c>
    </row>
    <row r="90" spans="1:2" ht="12.75" x14ac:dyDescent="0.2">
      <c r="A90" s="127" t="s">
        <v>412</v>
      </c>
      <c r="B90" s="136">
        <v>2500</v>
      </c>
    </row>
    <row r="91" spans="1:2" ht="12.75" x14ac:dyDescent="0.2">
      <c r="A91" s="127" t="s">
        <v>413</v>
      </c>
      <c r="B91" s="136">
        <v>2500</v>
      </c>
    </row>
    <row r="92" spans="1:2" ht="12.75" x14ac:dyDescent="0.2">
      <c r="A92" s="127" t="s">
        <v>414</v>
      </c>
      <c r="B92" s="136">
        <v>4000</v>
      </c>
    </row>
    <row r="93" spans="1:2" ht="12.75" x14ac:dyDescent="0.2">
      <c r="A93" s="125" t="s">
        <v>162</v>
      </c>
      <c r="B93" s="137">
        <f>SUM(B85:B92)</f>
        <v>23000</v>
      </c>
    </row>
  </sheetData>
  <mergeCells count="1">
    <mergeCell ref="A5:I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B4AD0-1755-4394-B5B6-7A3C43718AF3}">
  <sheetPr>
    <tabColor rgb="FFC00000"/>
  </sheetPr>
  <dimension ref="A1:D40"/>
  <sheetViews>
    <sheetView workbookViewId="0">
      <selection activeCell="F16" sqref="F16"/>
    </sheetView>
  </sheetViews>
  <sheetFormatPr defaultRowHeight="15" x14ac:dyDescent="0.25"/>
  <cols>
    <col min="1" max="1" width="14.140625" customWidth="1"/>
    <col min="2" max="2" width="35.28515625" customWidth="1"/>
    <col min="3" max="3" width="30.28515625" customWidth="1"/>
    <col min="4" max="4" width="23.7109375" customWidth="1"/>
  </cols>
  <sheetData>
    <row r="1" spans="1:3" x14ac:dyDescent="0.25">
      <c r="A1" s="5" t="s">
        <v>99</v>
      </c>
      <c r="B1" s="1"/>
      <c r="C1" s="1"/>
    </row>
    <row r="2" spans="1:3" x14ac:dyDescent="0.25">
      <c r="A2" s="14"/>
    </row>
    <row r="3" spans="1:3" s="19" customFormat="1" ht="15.75" x14ac:dyDescent="0.25">
      <c r="A3" s="55" t="s">
        <v>419</v>
      </c>
      <c r="B3" s="2"/>
      <c r="C3" s="2"/>
    </row>
    <row r="5" spans="1:3" x14ac:dyDescent="0.25">
      <c r="A5" s="103" t="s">
        <v>100</v>
      </c>
      <c r="B5" s="103" t="s">
        <v>101</v>
      </c>
      <c r="C5" s="149" t="s">
        <v>420</v>
      </c>
    </row>
    <row r="6" spans="1:3" x14ac:dyDescent="0.25">
      <c r="A6" s="103">
        <v>2310010</v>
      </c>
      <c r="B6" s="124" t="s">
        <v>102</v>
      </c>
      <c r="C6" s="134">
        <v>16459958.15</v>
      </c>
    </row>
    <row r="7" spans="1:3" x14ac:dyDescent="0.25">
      <c r="A7" s="103">
        <v>2310011</v>
      </c>
      <c r="B7" s="124" t="s">
        <v>103</v>
      </c>
      <c r="C7" s="134">
        <v>1253037.2</v>
      </c>
    </row>
    <row r="8" spans="1:3" x14ac:dyDescent="0.25">
      <c r="A8" s="103">
        <v>2310012</v>
      </c>
      <c r="B8" s="124" t="s">
        <v>104</v>
      </c>
      <c r="C8" s="134">
        <v>18831674.34</v>
      </c>
    </row>
    <row r="9" spans="1:3" x14ac:dyDescent="0.25">
      <c r="A9" s="103">
        <v>2310018</v>
      </c>
      <c r="B9" s="124" t="s">
        <v>105</v>
      </c>
      <c r="C9" s="134">
        <v>16810.72</v>
      </c>
    </row>
    <row r="10" spans="1:3" x14ac:dyDescent="0.25">
      <c r="A10" s="103">
        <v>2310019</v>
      </c>
      <c r="B10" s="124" t="s">
        <v>106</v>
      </c>
      <c r="C10" s="134">
        <v>17076918.84</v>
      </c>
    </row>
    <row r="11" spans="1:3" x14ac:dyDescent="0.25">
      <c r="A11" s="103">
        <v>2310020</v>
      </c>
      <c r="B11" s="124" t="s">
        <v>174</v>
      </c>
      <c r="C11" s="134">
        <v>36330.68</v>
      </c>
    </row>
    <row r="12" spans="1:3" x14ac:dyDescent="0.25">
      <c r="A12" s="103">
        <v>2310700</v>
      </c>
      <c r="B12" s="124" t="s">
        <v>113</v>
      </c>
      <c r="C12" s="134">
        <v>21178416.239999998</v>
      </c>
    </row>
    <row r="13" spans="1:3" x14ac:dyDescent="0.25">
      <c r="A13" s="103">
        <v>2310800</v>
      </c>
      <c r="B13" s="124" t="s">
        <v>421</v>
      </c>
      <c r="C13" s="134">
        <v>2500</v>
      </c>
    </row>
    <row r="14" spans="1:3" x14ac:dyDescent="0.25">
      <c r="A14" s="102"/>
      <c r="B14" s="103" t="s">
        <v>107</v>
      </c>
      <c r="C14" s="152">
        <f>SUM(C6:C13)</f>
        <v>74855646.170000002</v>
      </c>
    </row>
    <row r="15" spans="1:3" x14ac:dyDescent="0.25">
      <c r="A15" s="103">
        <v>2360100</v>
      </c>
      <c r="B15" s="124" t="s">
        <v>108</v>
      </c>
      <c r="C15" s="134">
        <v>277540.34000000003</v>
      </c>
    </row>
    <row r="16" spans="1:3" x14ac:dyDescent="0.25">
      <c r="A16" s="102"/>
      <c r="B16" s="103" t="s">
        <v>109</v>
      </c>
      <c r="C16" s="152">
        <f>SUM(C15)</f>
        <v>277540.34000000003</v>
      </c>
    </row>
    <row r="17" spans="1:4" x14ac:dyDescent="0.25">
      <c r="A17" s="102"/>
      <c r="B17" s="103" t="s">
        <v>110</v>
      </c>
      <c r="C17" s="150">
        <f>SUM(C16,C14)</f>
        <v>75133186.510000005</v>
      </c>
    </row>
    <row r="18" spans="1:4" x14ac:dyDescent="0.25">
      <c r="A18" s="103">
        <v>2450040</v>
      </c>
      <c r="B18" s="124" t="s">
        <v>111</v>
      </c>
      <c r="C18" s="134">
        <v>5380897.21</v>
      </c>
    </row>
    <row r="20" spans="1:4" x14ac:dyDescent="0.25">
      <c r="A20" s="3" t="s">
        <v>112</v>
      </c>
      <c r="B20" s="1"/>
      <c r="C20" s="1"/>
    </row>
    <row r="21" spans="1:4" x14ac:dyDescent="0.25">
      <c r="A21" s="3" t="s">
        <v>175</v>
      </c>
      <c r="B21" s="1"/>
      <c r="C21" s="1"/>
    </row>
    <row r="23" spans="1:4" x14ac:dyDescent="0.25">
      <c r="A23" s="140" t="s">
        <v>422</v>
      </c>
      <c r="B23" s="22"/>
      <c r="C23" s="22"/>
    </row>
    <row r="24" spans="1:4" x14ac:dyDescent="0.25">
      <c r="A24" s="141" t="s">
        <v>167</v>
      </c>
      <c r="B24" s="101"/>
      <c r="C24" s="101"/>
    </row>
    <row r="25" spans="1:4" x14ac:dyDescent="0.25">
      <c r="A25" s="22"/>
      <c r="B25" s="22"/>
      <c r="C25" s="22"/>
    </row>
    <row r="26" spans="1:4" x14ac:dyDescent="0.25">
      <c r="A26" s="22"/>
      <c r="B26" s="22"/>
      <c r="C26" s="22"/>
    </row>
    <row r="27" spans="1:4" x14ac:dyDescent="0.25">
      <c r="A27" s="22"/>
      <c r="B27" s="22"/>
      <c r="C27" s="22"/>
    </row>
    <row r="28" spans="1:4" x14ac:dyDescent="0.25">
      <c r="A28" s="22"/>
      <c r="B28" s="22"/>
      <c r="C28" s="22"/>
    </row>
    <row r="29" spans="1:4" x14ac:dyDescent="0.25">
      <c r="A29" s="22"/>
      <c r="B29" s="22"/>
      <c r="C29" s="22"/>
      <c r="D29" s="53"/>
    </row>
    <row r="30" spans="1:4" x14ac:dyDescent="0.25">
      <c r="A30" s="22"/>
      <c r="B30" s="22"/>
      <c r="C30" s="22"/>
      <c r="D30" s="53"/>
    </row>
    <row r="31" spans="1:4" x14ac:dyDescent="0.25">
      <c r="D31" s="53"/>
    </row>
    <row r="32" spans="1:4" x14ac:dyDescent="0.25">
      <c r="D32" s="53"/>
    </row>
    <row r="33" spans="1:4" x14ac:dyDescent="0.25">
      <c r="A33" s="1"/>
      <c r="B33" s="1"/>
      <c r="C33" s="21"/>
      <c r="D33" s="53"/>
    </row>
    <row r="34" spans="1:4" x14ac:dyDescent="0.25">
      <c r="D34" s="53"/>
    </row>
    <row r="35" spans="1:4" x14ac:dyDescent="0.25">
      <c r="D35" s="53"/>
    </row>
    <row r="36" spans="1:4" x14ac:dyDescent="0.25">
      <c r="C36" s="21"/>
      <c r="D36" s="53"/>
    </row>
    <row r="37" spans="1:4" x14ac:dyDescent="0.25">
      <c r="D37" s="53"/>
    </row>
    <row r="38" spans="1:4" x14ac:dyDescent="0.25">
      <c r="D38" s="53"/>
    </row>
    <row r="39" spans="1:4" x14ac:dyDescent="0.25">
      <c r="D39" s="53"/>
    </row>
    <row r="40" spans="1:4" x14ac:dyDescent="0.25">
      <c r="D40" s="53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599EE-94D9-4E1F-83BA-9E99813116FE}">
  <sheetPr>
    <tabColor rgb="FFC00000"/>
  </sheetPr>
  <dimension ref="A1:J18"/>
  <sheetViews>
    <sheetView zoomScaleNormal="100" workbookViewId="0">
      <selection activeCell="A17" sqref="A17:J17"/>
    </sheetView>
  </sheetViews>
  <sheetFormatPr defaultRowHeight="12.75" x14ac:dyDescent="0.2"/>
  <cols>
    <col min="1" max="1" width="13.7109375" style="1" customWidth="1"/>
    <col min="2" max="2" width="12.28515625" style="1" bestFit="1" customWidth="1"/>
    <col min="3" max="3" width="13.7109375" style="1" customWidth="1"/>
    <col min="4" max="4" width="12.28515625" style="1" bestFit="1" customWidth="1"/>
    <col min="5" max="5" width="12.85546875" style="1" bestFit="1" customWidth="1"/>
    <col min="6" max="6" width="12.28515625" style="1" bestFit="1" customWidth="1"/>
    <col min="7" max="7" width="13.5703125" style="20" bestFit="1" customWidth="1"/>
    <col min="8" max="8" width="12.28515625" style="1" bestFit="1" customWidth="1"/>
    <col min="9" max="9" width="12.42578125" style="20" bestFit="1" customWidth="1"/>
    <col min="10" max="10" width="12.28515625" style="1" bestFit="1" customWidth="1"/>
    <col min="11" max="16384" width="9.140625" style="1"/>
  </cols>
  <sheetData>
    <row r="1" spans="1:10" x14ac:dyDescent="0.2">
      <c r="A1" s="1" t="s">
        <v>114</v>
      </c>
    </row>
    <row r="2" spans="1:10" x14ac:dyDescent="0.2">
      <c r="A2" s="14"/>
    </row>
    <row r="3" spans="1:10" s="2" customFormat="1" ht="15.75" x14ac:dyDescent="0.25">
      <c r="A3" s="55" t="s">
        <v>427</v>
      </c>
      <c r="G3" s="56"/>
      <c r="I3" s="56"/>
    </row>
    <row r="4" spans="1:10" x14ac:dyDescent="0.2">
      <c r="A4" s="52" t="s">
        <v>0</v>
      </c>
    </row>
    <row r="5" spans="1:10" x14ac:dyDescent="0.2">
      <c r="B5" s="23"/>
    </row>
    <row r="6" spans="1:10" ht="25.5" x14ac:dyDescent="0.2">
      <c r="A6" s="135" t="s">
        <v>101</v>
      </c>
      <c r="B6" s="149" t="s">
        <v>116</v>
      </c>
      <c r="C6" s="151" t="s">
        <v>115</v>
      </c>
      <c r="D6" s="149" t="s">
        <v>121</v>
      </c>
      <c r="E6" s="151" t="s">
        <v>115</v>
      </c>
      <c r="F6" s="149" t="s">
        <v>166</v>
      </c>
      <c r="G6" s="151" t="s">
        <v>115</v>
      </c>
      <c r="H6" s="149" t="s">
        <v>178</v>
      </c>
      <c r="I6" s="151" t="s">
        <v>115</v>
      </c>
      <c r="J6" s="149" t="s">
        <v>426</v>
      </c>
    </row>
    <row r="7" spans="1:10" s="24" customFormat="1" ht="25.5" x14ac:dyDescent="0.2">
      <c r="A7" s="142" t="s">
        <v>102</v>
      </c>
      <c r="B7" s="143">
        <v>12701794.140000001</v>
      </c>
      <c r="C7" s="144">
        <f>SUM(D7-B7)</f>
        <v>465793.21999999881</v>
      </c>
      <c r="D7" s="143">
        <v>13167587.359999999</v>
      </c>
      <c r="E7" s="144">
        <f>SUM(F7-D7)</f>
        <v>-6800638.1999999993</v>
      </c>
      <c r="F7" s="143">
        <v>6366949.1600000001</v>
      </c>
      <c r="G7" s="144">
        <f>SUM(H7-F7)</f>
        <v>18552118.899999999</v>
      </c>
      <c r="H7" s="143">
        <v>24919068.059999999</v>
      </c>
      <c r="I7" s="144">
        <f>SUM(J7-H7)</f>
        <v>-8459109.9099999983</v>
      </c>
      <c r="J7" s="143">
        <v>16459958.15</v>
      </c>
    </row>
    <row r="8" spans="1:10" s="24" customFormat="1" ht="25.5" x14ac:dyDescent="0.2">
      <c r="A8" s="142" t="s">
        <v>117</v>
      </c>
      <c r="B8" s="143">
        <v>669.22</v>
      </c>
      <c r="C8" s="144">
        <f t="shared" ref="C8:C16" si="0">SUM(D8-B8)</f>
        <v>3036069.46</v>
      </c>
      <c r="D8" s="143">
        <v>3036738.68</v>
      </c>
      <c r="E8" s="144">
        <f t="shared" ref="E8:E16" si="1">SUM(F8-D8)</f>
        <v>19268048.120000001</v>
      </c>
      <c r="F8" s="143">
        <v>22304786.800000001</v>
      </c>
      <c r="G8" s="144">
        <f t="shared" ref="G8:G16" si="2">SUM(H8-F8)</f>
        <v>-21236528.640000001</v>
      </c>
      <c r="H8" s="143">
        <v>1068258.1599999999</v>
      </c>
      <c r="I8" s="144">
        <f t="shared" ref="I8:I16" si="3">SUM(J8-H8)</f>
        <v>184779.04000000004</v>
      </c>
      <c r="J8" s="143">
        <v>1253037.2</v>
      </c>
    </row>
    <row r="9" spans="1:10" s="24" customFormat="1" ht="25.5" x14ac:dyDescent="0.2">
      <c r="A9" s="142" t="s">
        <v>118</v>
      </c>
      <c r="B9" s="143">
        <v>15832028.1</v>
      </c>
      <c r="C9" s="144">
        <f t="shared" si="0"/>
        <v>-14888473.02</v>
      </c>
      <c r="D9" s="143">
        <v>943555.08</v>
      </c>
      <c r="E9" s="144">
        <f t="shared" si="1"/>
        <v>5452287.2199999997</v>
      </c>
      <c r="F9" s="143">
        <v>6395842.2999999998</v>
      </c>
      <c r="G9" s="144">
        <f t="shared" si="2"/>
        <v>5745445.1399999997</v>
      </c>
      <c r="H9" s="143">
        <v>12141287.439999999</v>
      </c>
      <c r="I9" s="144">
        <f t="shared" si="3"/>
        <v>6690386.9000000004</v>
      </c>
      <c r="J9" s="143">
        <v>18831674.34</v>
      </c>
    </row>
    <row r="10" spans="1:10" s="24" customFormat="1" ht="25.5" x14ac:dyDescent="0.2">
      <c r="A10" s="142" t="s">
        <v>106</v>
      </c>
      <c r="B10" s="143">
        <v>6755511</v>
      </c>
      <c r="C10" s="144">
        <f t="shared" si="0"/>
        <v>5435318.5199999996</v>
      </c>
      <c r="D10" s="143">
        <v>12190829.52</v>
      </c>
      <c r="E10" s="144">
        <f t="shared" si="1"/>
        <v>242005.83000000007</v>
      </c>
      <c r="F10" s="143">
        <v>12432835.35</v>
      </c>
      <c r="G10" s="144">
        <f t="shared" si="2"/>
        <v>6739198.0999999996</v>
      </c>
      <c r="H10" s="143">
        <v>19172033.449999999</v>
      </c>
      <c r="I10" s="144">
        <f t="shared" si="3"/>
        <v>-2095114.6099999994</v>
      </c>
      <c r="J10" s="143">
        <v>17076918.84</v>
      </c>
    </row>
    <row r="11" spans="1:10" s="24" customFormat="1" ht="25.5" x14ac:dyDescent="0.2">
      <c r="A11" s="142" t="s">
        <v>119</v>
      </c>
      <c r="B11" s="143">
        <v>1456430.65</v>
      </c>
      <c r="C11" s="144">
        <f t="shared" si="0"/>
        <v>-168585.95999999996</v>
      </c>
      <c r="D11" s="143">
        <v>1287844.69</v>
      </c>
      <c r="E11" s="144">
        <f t="shared" si="1"/>
        <v>172651.43999999994</v>
      </c>
      <c r="F11" s="143">
        <v>1460496.13</v>
      </c>
      <c r="G11" s="144">
        <f t="shared" si="2"/>
        <v>-1460496.13</v>
      </c>
      <c r="H11" s="143">
        <v>0</v>
      </c>
      <c r="I11" s="144">
        <f t="shared" si="3"/>
        <v>0</v>
      </c>
      <c r="J11" s="143">
        <v>0</v>
      </c>
    </row>
    <row r="12" spans="1:10" s="24" customFormat="1" ht="25.5" x14ac:dyDescent="0.2">
      <c r="A12" s="142" t="s">
        <v>120</v>
      </c>
      <c r="B12" s="143">
        <v>861233.88</v>
      </c>
      <c r="C12" s="144">
        <f t="shared" si="0"/>
        <v>309785.27999999991</v>
      </c>
      <c r="D12" s="143">
        <v>1171019.1599999999</v>
      </c>
      <c r="E12" s="144">
        <f t="shared" si="1"/>
        <v>-373328.05999999994</v>
      </c>
      <c r="F12" s="143">
        <v>797691.1</v>
      </c>
      <c r="G12" s="144">
        <f t="shared" si="2"/>
        <v>-721142.76</v>
      </c>
      <c r="H12" s="143">
        <v>76548.34</v>
      </c>
      <c r="I12" s="144">
        <f t="shared" si="3"/>
        <v>-40217.659999999996</v>
      </c>
      <c r="J12" s="143">
        <v>36330.68</v>
      </c>
    </row>
    <row r="13" spans="1:10" s="24" customFormat="1" ht="25.5" x14ac:dyDescent="0.2">
      <c r="A13" s="142" t="s">
        <v>105</v>
      </c>
      <c r="B13" s="143">
        <v>468.7</v>
      </c>
      <c r="C13" s="144">
        <f t="shared" si="0"/>
        <v>-360</v>
      </c>
      <c r="D13" s="143">
        <v>108.7</v>
      </c>
      <c r="E13" s="144">
        <f t="shared" si="1"/>
        <v>4531.3</v>
      </c>
      <c r="F13" s="143">
        <v>4640</v>
      </c>
      <c r="G13" s="144">
        <f t="shared" si="2"/>
        <v>-4034.64</v>
      </c>
      <c r="H13" s="143">
        <v>605.36</v>
      </c>
      <c r="I13" s="144">
        <f t="shared" si="3"/>
        <v>16205.36</v>
      </c>
      <c r="J13" s="143">
        <v>16810.72</v>
      </c>
    </row>
    <row r="14" spans="1:10" s="24" customFormat="1" ht="25.5" x14ac:dyDescent="0.2">
      <c r="A14" s="142" t="s">
        <v>425</v>
      </c>
      <c r="B14" s="143">
        <v>0</v>
      </c>
      <c r="C14" s="144">
        <f t="shared" si="0"/>
        <v>0</v>
      </c>
      <c r="D14" s="143">
        <v>0</v>
      </c>
      <c r="E14" s="144">
        <f t="shared" si="1"/>
        <v>0</v>
      </c>
      <c r="F14" s="143">
        <v>0</v>
      </c>
      <c r="G14" s="144">
        <f t="shared" si="2"/>
        <v>0</v>
      </c>
      <c r="H14" s="143">
        <v>0</v>
      </c>
      <c r="I14" s="144">
        <f t="shared" si="3"/>
        <v>2500</v>
      </c>
      <c r="J14" s="143">
        <v>2500</v>
      </c>
    </row>
    <row r="15" spans="1:10" s="24" customFormat="1" x14ac:dyDescent="0.2">
      <c r="A15" s="142" t="s">
        <v>108</v>
      </c>
      <c r="B15" s="143">
        <v>56706.54</v>
      </c>
      <c r="C15" s="144">
        <f t="shared" si="0"/>
        <v>-24505.77</v>
      </c>
      <c r="D15" s="143">
        <v>32200.77</v>
      </c>
      <c r="E15" s="144">
        <f t="shared" si="1"/>
        <v>186783.11000000002</v>
      </c>
      <c r="F15" s="143">
        <v>218983.88</v>
      </c>
      <c r="G15" s="144">
        <f t="shared" si="2"/>
        <v>-42103.890000000014</v>
      </c>
      <c r="H15" s="143">
        <v>176879.99</v>
      </c>
      <c r="I15" s="144">
        <f t="shared" si="3"/>
        <v>100660.35000000003</v>
      </c>
      <c r="J15" s="143">
        <v>277540.34000000003</v>
      </c>
    </row>
    <row r="16" spans="1:10" s="24" customFormat="1" ht="25.5" x14ac:dyDescent="0.2">
      <c r="A16" s="142" t="s">
        <v>113</v>
      </c>
      <c r="B16" s="143">
        <v>0</v>
      </c>
      <c r="C16" s="144">
        <f t="shared" si="0"/>
        <v>20167809.32</v>
      </c>
      <c r="D16" s="143">
        <v>20167809.32</v>
      </c>
      <c r="E16" s="144">
        <f t="shared" si="1"/>
        <v>156708.30000000075</v>
      </c>
      <c r="F16" s="143">
        <v>20324517.620000001</v>
      </c>
      <c r="G16" s="144">
        <f t="shared" si="2"/>
        <v>50869.550000000745</v>
      </c>
      <c r="H16" s="143">
        <v>20375387.170000002</v>
      </c>
      <c r="I16" s="144">
        <f t="shared" si="3"/>
        <v>803029.06999999657</v>
      </c>
      <c r="J16" s="143">
        <v>21178416.239999998</v>
      </c>
    </row>
    <row r="17" spans="1:10" s="24" customFormat="1" x14ac:dyDescent="0.2">
      <c r="A17" s="153"/>
      <c r="B17" s="154">
        <f t="shared" ref="B17:J17" si="4">SUM(B7:B16)</f>
        <v>37664842.230000004</v>
      </c>
      <c r="C17" s="155">
        <f t="shared" si="4"/>
        <v>14332851.050000001</v>
      </c>
      <c r="D17" s="154">
        <f t="shared" si="4"/>
        <v>51997693.280000001</v>
      </c>
      <c r="E17" s="155">
        <f t="shared" si="4"/>
        <v>18309049.060000002</v>
      </c>
      <c r="F17" s="154">
        <f t="shared" si="4"/>
        <v>70306742.340000004</v>
      </c>
      <c r="G17" s="155">
        <f t="shared" si="4"/>
        <v>7623325.629999998</v>
      </c>
      <c r="H17" s="154">
        <f t="shared" si="4"/>
        <v>77930067.969999999</v>
      </c>
      <c r="I17" s="155">
        <f t="shared" si="4"/>
        <v>-2796881.4600000009</v>
      </c>
      <c r="J17" s="154">
        <f t="shared" si="4"/>
        <v>75133186.510000005</v>
      </c>
    </row>
    <row r="18" spans="1:10" s="24" customFormat="1" ht="38.25" x14ac:dyDescent="0.2">
      <c r="A18" s="142" t="s">
        <v>111</v>
      </c>
      <c r="B18" s="143">
        <v>1384425.12</v>
      </c>
      <c r="C18" s="144">
        <f>SUM(D18-B18)</f>
        <v>1549765.17</v>
      </c>
      <c r="D18" s="143">
        <v>2934190.29</v>
      </c>
      <c r="E18" s="144">
        <f>SUM(F18-D18)</f>
        <v>1103697.8399999999</v>
      </c>
      <c r="F18" s="143">
        <v>4037888.13</v>
      </c>
      <c r="G18" s="144">
        <f>SUM(H18-F18)</f>
        <v>1013513.6399999997</v>
      </c>
      <c r="H18" s="143">
        <v>5051401.7699999996</v>
      </c>
      <c r="I18" s="144">
        <f>SUM(J18-H18)</f>
        <v>329495.44000000041</v>
      </c>
      <c r="J18" s="143">
        <v>5380897.21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2C59-B127-4958-ADC6-7A3C5F51A40C}">
  <sheetPr>
    <tabColor rgb="FFC00000"/>
  </sheetPr>
  <dimension ref="A1:C37"/>
  <sheetViews>
    <sheetView topLeftCell="A7" workbookViewId="0">
      <selection activeCell="D36" sqref="D36"/>
    </sheetView>
  </sheetViews>
  <sheetFormatPr defaultRowHeight="12.75" x14ac:dyDescent="0.2"/>
  <cols>
    <col min="1" max="1" width="27.7109375" style="5" customWidth="1"/>
    <col min="2" max="2" width="17.140625" style="5" customWidth="1"/>
    <col min="3" max="3" width="41.42578125" style="57" customWidth="1"/>
    <col min="4" max="16384" width="9.140625" style="5"/>
  </cols>
  <sheetData>
    <row r="1" spans="1:3" x14ac:dyDescent="0.2">
      <c r="A1" s="5" t="s">
        <v>136</v>
      </c>
      <c r="B1" s="6"/>
      <c r="C1" s="5"/>
    </row>
    <row r="2" spans="1:3" x14ac:dyDescent="0.2">
      <c r="A2" s="14"/>
      <c r="B2" s="6"/>
      <c r="C2" s="5"/>
    </row>
    <row r="3" spans="1:3" ht="15.75" x14ac:dyDescent="0.25">
      <c r="A3" s="25" t="s">
        <v>428</v>
      </c>
      <c r="B3" s="6"/>
      <c r="C3" s="5"/>
    </row>
    <row r="4" spans="1:3" ht="15" x14ac:dyDescent="0.25">
      <c r="A4" s="26" t="s">
        <v>429</v>
      </c>
      <c r="B4" s="6"/>
      <c r="C4" s="5"/>
    </row>
    <row r="5" spans="1:3" x14ac:dyDescent="0.2">
      <c r="A5" s="52" t="s">
        <v>0</v>
      </c>
      <c r="B5" s="6"/>
      <c r="C5" s="5"/>
    </row>
    <row r="6" spans="1:3" x14ac:dyDescent="0.2">
      <c r="B6" s="27"/>
      <c r="C6" s="5"/>
    </row>
    <row r="7" spans="1:3" s="7" customFormat="1" ht="18.75" x14ac:dyDescent="0.3">
      <c r="A7" s="156" t="s">
        <v>137</v>
      </c>
      <c r="B7" s="157" t="s">
        <v>138</v>
      </c>
      <c r="C7" s="156" t="s">
        <v>139</v>
      </c>
    </row>
    <row r="8" spans="1:3" x14ac:dyDescent="0.2">
      <c r="A8" s="145" t="s">
        <v>430</v>
      </c>
      <c r="B8" s="147">
        <v>77753187.980000004</v>
      </c>
      <c r="C8" s="110" t="s">
        <v>179</v>
      </c>
    </row>
    <row r="9" spans="1:3" x14ac:dyDescent="0.2">
      <c r="A9" s="145" t="s">
        <v>430</v>
      </c>
      <c r="B9" s="147">
        <v>176879.99</v>
      </c>
      <c r="C9" s="145" t="s">
        <v>150</v>
      </c>
    </row>
    <row r="10" spans="1:3" x14ac:dyDescent="0.2">
      <c r="A10" s="156" t="s">
        <v>431</v>
      </c>
      <c r="B10" s="158">
        <f>SUM(B8:B9)</f>
        <v>77930067.969999999</v>
      </c>
      <c r="C10" s="156" t="s">
        <v>140</v>
      </c>
    </row>
    <row r="11" spans="1:3" x14ac:dyDescent="0.2">
      <c r="A11" s="145" t="s">
        <v>141</v>
      </c>
      <c r="B11" s="148">
        <v>231803050.91</v>
      </c>
      <c r="C11" s="145" t="s">
        <v>434</v>
      </c>
    </row>
    <row r="12" spans="1:3" x14ac:dyDescent="0.2">
      <c r="A12" s="145" t="s">
        <v>142</v>
      </c>
      <c r="B12" s="148">
        <v>-231065791.59</v>
      </c>
      <c r="C12" s="145" t="s">
        <v>435</v>
      </c>
    </row>
    <row r="13" spans="1:3" x14ac:dyDescent="0.2">
      <c r="A13" s="145" t="s">
        <v>143</v>
      </c>
      <c r="B13" s="148">
        <f>SUM(B10+B11+B12)</f>
        <v>78667327.289999992</v>
      </c>
      <c r="C13" s="145" t="s">
        <v>143</v>
      </c>
    </row>
    <row r="14" spans="1:3" x14ac:dyDescent="0.2">
      <c r="A14" s="145" t="s">
        <v>144</v>
      </c>
      <c r="B14" s="148">
        <v>-3500088</v>
      </c>
      <c r="C14" s="145" t="s">
        <v>436</v>
      </c>
    </row>
    <row r="15" spans="1:3" x14ac:dyDescent="0.2">
      <c r="A15" s="145" t="s">
        <v>180</v>
      </c>
      <c r="B15" s="148">
        <v>0</v>
      </c>
      <c r="C15" s="145"/>
    </row>
    <row r="16" spans="1:3" x14ac:dyDescent="0.2">
      <c r="A16" s="145" t="s">
        <v>151</v>
      </c>
      <c r="B16" s="148">
        <v>-34052.78</v>
      </c>
      <c r="C16" s="145" t="s">
        <v>151</v>
      </c>
    </row>
    <row r="17" spans="1:3" x14ac:dyDescent="0.2">
      <c r="A17" s="156" t="s">
        <v>432</v>
      </c>
      <c r="B17" s="158">
        <f>SUM(B13+B14+B15+B16)</f>
        <v>75133186.50999999</v>
      </c>
      <c r="C17" s="156" t="s">
        <v>140</v>
      </c>
    </row>
    <row r="18" spans="1:3" x14ac:dyDescent="0.2">
      <c r="A18" s="146" t="s">
        <v>433</v>
      </c>
      <c r="B18" s="147">
        <v>74855646.170000002</v>
      </c>
      <c r="C18" s="110" t="s">
        <v>179</v>
      </c>
    </row>
    <row r="19" spans="1:3" x14ac:dyDescent="0.2">
      <c r="A19" s="146" t="s">
        <v>433</v>
      </c>
      <c r="B19" s="147">
        <v>277540.34000000003</v>
      </c>
      <c r="C19" s="145" t="s">
        <v>150</v>
      </c>
    </row>
    <row r="20" spans="1:3" x14ac:dyDescent="0.2">
      <c r="A20" s="156"/>
      <c r="B20" s="157"/>
      <c r="C20" s="159"/>
    </row>
    <row r="21" spans="1:3" x14ac:dyDescent="0.2">
      <c r="A21" s="146" t="s">
        <v>433</v>
      </c>
      <c r="B21" s="147">
        <v>5380897.21</v>
      </c>
      <c r="C21" s="145" t="s">
        <v>111</v>
      </c>
    </row>
    <row r="22" spans="1:3" x14ac:dyDescent="0.2">
      <c r="C22" s="5"/>
    </row>
    <row r="26" spans="1:3" x14ac:dyDescent="0.2">
      <c r="C26" s="58"/>
    </row>
    <row r="27" spans="1:3" x14ac:dyDescent="0.2">
      <c r="C27" s="58"/>
    </row>
    <row r="28" spans="1:3" x14ac:dyDescent="0.2">
      <c r="C28" s="58"/>
    </row>
    <row r="29" spans="1:3" x14ac:dyDescent="0.2">
      <c r="C29" s="58"/>
    </row>
    <row r="30" spans="1:3" x14ac:dyDescent="0.2">
      <c r="C30" s="58"/>
    </row>
    <row r="31" spans="1:3" x14ac:dyDescent="0.2">
      <c r="C31" s="58"/>
    </row>
    <row r="32" spans="1:3" x14ac:dyDescent="0.2">
      <c r="C32" s="59"/>
    </row>
    <row r="33" spans="3:3" x14ac:dyDescent="0.2">
      <c r="C33" s="58"/>
    </row>
    <row r="34" spans="3:3" x14ac:dyDescent="0.2">
      <c r="C34" s="58"/>
    </row>
    <row r="35" spans="3:3" x14ac:dyDescent="0.2">
      <c r="C35" s="59"/>
    </row>
    <row r="36" spans="3:3" x14ac:dyDescent="0.2">
      <c r="C36" s="58"/>
    </row>
    <row r="37" spans="3:3" x14ac:dyDescent="0.2">
      <c r="C37" s="5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přehled daňových příjmů</vt:lpstr>
      <vt:lpstr>vývoj daňových příjmů</vt:lpstr>
      <vt:lpstr>dotace</vt:lpstr>
      <vt:lpstr>dotace MPR</vt:lpstr>
      <vt:lpstr>Převody výdajů do roku 2023</vt:lpstr>
      <vt:lpstr>VFP</vt:lpstr>
      <vt:lpstr>zůstatky účtů</vt:lpstr>
      <vt:lpstr>pohyb na účtech</vt:lpstr>
      <vt:lpstr>rekapitulace</vt:lpstr>
      <vt:lpstr>přehled - úvěry</vt:lpstr>
      <vt:lpstr>'přehled - úvěry'!Oblast_tisku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Kamila Nenutilová</cp:lastModifiedBy>
  <cp:lastPrinted>2023-03-13T12:26:38Z</cp:lastPrinted>
  <dcterms:created xsi:type="dcterms:W3CDTF">2020-03-09T08:29:12Z</dcterms:created>
  <dcterms:modified xsi:type="dcterms:W3CDTF">2023-04-04T07:43:57Z</dcterms:modified>
</cp:coreProperties>
</file>