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4\ROZPOČET 2024\RO č. 4\RM 01.10.2024\"/>
    </mc:Choice>
  </mc:AlternateContent>
  <xr:revisionPtr revIDLastSave="0" documentId="13_ncr:1_{391FC4F2-A845-4197-A297-5AD3379B898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ozpOp_SU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" i="2" l="1"/>
  <c r="K96" i="2"/>
  <c r="J97" i="2"/>
  <c r="I120" i="2"/>
  <c r="K41" i="2"/>
  <c r="J41" i="2"/>
  <c r="K117" i="2"/>
  <c r="K168" i="2"/>
  <c r="K169" i="2" s="1"/>
  <c r="J169" i="2"/>
  <c r="I23" i="2"/>
  <c r="J23" i="2"/>
  <c r="K22" i="2"/>
  <c r="K23" i="2" s="1"/>
  <c r="K56" i="2"/>
  <c r="J56" i="2"/>
  <c r="I118" i="2" l="1"/>
  <c r="K118" i="2"/>
  <c r="K120" i="2" s="1"/>
  <c r="J118" i="2"/>
  <c r="J120" i="2" s="1"/>
  <c r="K43" i="2"/>
  <c r="J43" i="2"/>
  <c r="I41" i="2"/>
  <c r="I43" i="2" s="1"/>
  <c r="J125" i="2"/>
  <c r="J171" i="2" s="1"/>
  <c r="K125" i="2"/>
  <c r="K171" i="2" s="1"/>
  <c r="I125" i="2"/>
  <c r="I171" i="2" s="1"/>
  <c r="J106" i="2"/>
  <c r="K106" i="2"/>
  <c r="I106" i="2"/>
  <c r="J64" i="2"/>
  <c r="K64" i="2"/>
  <c r="I64" i="2"/>
  <c r="J31" i="2"/>
  <c r="K31" i="2"/>
  <c r="I31" i="2"/>
  <c r="J25" i="2"/>
  <c r="K25" i="2"/>
  <c r="I25" i="2"/>
  <c r="J45" i="2" l="1"/>
  <c r="I173" i="2"/>
  <c r="K45" i="2"/>
  <c r="J173" i="2"/>
  <c r="I45" i="2"/>
  <c r="K173" i="2"/>
  <c r="K174" i="2" l="1"/>
</calcChain>
</file>

<file path=xl/sharedStrings.xml><?xml version="1.0" encoding="utf-8"?>
<sst xmlns="http://schemas.openxmlformats.org/spreadsheetml/2006/main" count="230" uniqueCount="192">
  <si>
    <t>Rozpočtové opatření dle Skupin a ZU</t>
  </si>
  <si>
    <t>00298328 Městský úřad Příbor</t>
  </si>
  <si>
    <t>Rozpočtové změny</t>
  </si>
  <si>
    <t>Rozpočtové opatření číslo :</t>
  </si>
  <si>
    <t>4</t>
  </si>
  <si>
    <t>PŘÍJMY</t>
  </si>
  <si>
    <t>Daňové příjmy</t>
  </si>
  <si>
    <t>Skupina</t>
  </si>
  <si>
    <t>Ukazatel</t>
  </si>
  <si>
    <t>1XXX_RUD</t>
  </si>
  <si>
    <t>Sdílené daně - daňové příjmy dle RUD</t>
  </si>
  <si>
    <t>1342</t>
  </si>
  <si>
    <t>Poplatek z pobytu</t>
  </si>
  <si>
    <t>1356</t>
  </si>
  <si>
    <t>Úhrady za dobývání nerostů, geol.práce</t>
  </si>
  <si>
    <t>Celkem za skupinu</t>
  </si>
  <si>
    <t>Celkem za Daňové příjmy</t>
  </si>
  <si>
    <t>Přijaté transfery</t>
  </si>
  <si>
    <t>4116_12</t>
  </si>
  <si>
    <t>Dotace na výkon sociální práce</t>
  </si>
  <si>
    <t>4116_13</t>
  </si>
  <si>
    <t>Dotace - Místní energetická koncepce</t>
  </si>
  <si>
    <t>4116_21</t>
  </si>
  <si>
    <t>Dotace - hospodaření v městských v lesích</t>
  </si>
  <si>
    <t>4122_01</t>
  </si>
  <si>
    <t>Dotace - zab. akceschopnosti JSDH z MSK</t>
  </si>
  <si>
    <t>Celkem za Přijaté transfery</t>
  </si>
  <si>
    <t>Celkem PŘÍJMY</t>
  </si>
  <si>
    <t>VÝDAJE</t>
  </si>
  <si>
    <t>Běžné výdaje</t>
  </si>
  <si>
    <t>2143</t>
  </si>
  <si>
    <t>Cestovní ruch, turismus</t>
  </si>
  <si>
    <t>2143V02</t>
  </si>
  <si>
    <t>Turistické informační centrum v čp. 35</t>
  </si>
  <si>
    <t>Celkem za skupinu Cestovní ruch, turismus</t>
  </si>
  <si>
    <t>3429</t>
  </si>
  <si>
    <t>Zájmová činnost</t>
  </si>
  <si>
    <t>3429V02</t>
  </si>
  <si>
    <t>Poskytování dotací z rozpočtu města</t>
  </si>
  <si>
    <t>Celkem za skupinu Zájmová činnost</t>
  </si>
  <si>
    <t>4349</t>
  </si>
  <si>
    <t>Ostatní sociální péče a pomoc ostatním..</t>
  </si>
  <si>
    <t>4349V02</t>
  </si>
  <si>
    <t>Dotace na soc.služby, finanč.dary</t>
  </si>
  <si>
    <t>Celkem za skupinu Ostatní sociální péče a pomoc ostatním..</t>
  </si>
  <si>
    <t>6171.1</t>
  </si>
  <si>
    <t>Činnost místní správy - OOSČ</t>
  </si>
  <si>
    <t>6171V02</t>
  </si>
  <si>
    <t>Kancelář vedení města a školství</t>
  </si>
  <si>
    <t>6171V03</t>
  </si>
  <si>
    <t>Vizuální identita Města Příbora</t>
  </si>
  <si>
    <t>Celkem za skupinu Činnost místní správy - OOSČ</t>
  </si>
  <si>
    <t>6399</t>
  </si>
  <si>
    <t>Platby daní a poplatků st. rozpočtu</t>
  </si>
  <si>
    <t>6399V02</t>
  </si>
  <si>
    <t>Daň z příjmů PO za obce</t>
  </si>
  <si>
    <t>Celkem za skupinu Platby daní a poplatků st. rozpočtu</t>
  </si>
  <si>
    <t>Celkem za Běžné výdaje</t>
  </si>
  <si>
    <t>Kapitálové výdaje</t>
  </si>
  <si>
    <t>2143V03</t>
  </si>
  <si>
    <t>3111</t>
  </si>
  <si>
    <t>Mateřské školy</t>
  </si>
  <si>
    <t>3111V13</t>
  </si>
  <si>
    <t>Další investiční akce_mateřské školy</t>
  </si>
  <si>
    <t>3111V15</t>
  </si>
  <si>
    <t>Výstavba nové MŠ</t>
  </si>
  <si>
    <t>Celkem za skupinu Mateřské školy</t>
  </si>
  <si>
    <t>Celkem za Kapitálové výdaje</t>
  </si>
  <si>
    <t>Celkem VÝDAJE</t>
  </si>
  <si>
    <t>Částky jsou uvedeny v Kč.</t>
  </si>
  <si>
    <t>5512</t>
  </si>
  <si>
    <t>Požární ochrana</t>
  </si>
  <si>
    <t>5512V04</t>
  </si>
  <si>
    <t>JSDH - provozní výd. vč. platů a refundací</t>
  </si>
  <si>
    <t>Celkem za skupinu Požární ochrana</t>
  </si>
  <si>
    <t>6115</t>
  </si>
  <si>
    <t>Volby do zastupitelstev územních celků</t>
  </si>
  <si>
    <t>6115V01</t>
  </si>
  <si>
    <t>Volby do zastupitelstva kraje</t>
  </si>
  <si>
    <t>Celkem za skupinu Volby do zastupitelstev územních celků</t>
  </si>
  <si>
    <t>3319</t>
  </si>
  <si>
    <t>Ostatní záležitosti kultury</t>
  </si>
  <si>
    <t>3319V01</t>
  </si>
  <si>
    <t>Kultura - akce kulturní, společenské, sportovní</t>
  </si>
  <si>
    <t>Celkem za skupinu Ostatní záležitosti kultury</t>
  </si>
  <si>
    <t>Nedaňové příjmy</t>
  </si>
  <si>
    <t>Celkem za Nedaňové příjmy</t>
  </si>
  <si>
    <t>Kapitálové příjmy</t>
  </si>
  <si>
    <t>3639P03</t>
  </si>
  <si>
    <t>Příjmy z prodeje pozemků</t>
  </si>
  <si>
    <t>Celkem za Kapitálové příjmy</t>
  </si>
  <si>
    <t>2219</t>
  </si>
  <si>
    <t>Záležitosti pozemních komunikací</t>
  </si>
  <si>
    <t>2219V01</t>
  </si>
  <si>
    <t>Pozemní komunikace- chodníky, parkoviště</t>
  </si>
  <si>
    <t>Celkem za skupinu Záležitosti pozemních komunikací</t>
  </si>
  <si>
    <t>3613</t>
  </si>
  <si>
    <t>Nebytové hospodářství</t>
  </si>
  <si>
    <t>3613V03</t>
  </si>
  <si>
    <t>Oprava budovy TS -  záv. zpráva a energ. management</t>
  </si>
  <si>
    <t>3613V07</t>
  </si>
  <si>
    <t>Demolice budovy čp. 109</t>
  </si>
  <si>
    <t>Celkem za skupinu Nebytové hospodářství</t>
  </si>
  <si>
    <t>3639</t>
  </si>
  <si>
    <t>Komunální služby, územní rozvoj</t>
  </si>
  <si>
    <t>3639V04</t>
  </si>
  <si>
    <t>Územní rozvoj a majetkové zázležitosti</t>
  </si>
  <si>
    <t>Celkem za skupinu Komunální služby, územní rozvoj</t>
  </si>
  <si>
    <t>2212</t>
  </si>
  <si>
    <t>Silnice</t>
  </si>
  <si>
    <t>2212V13</t>
  </si>
  <si>
    <t>Komunikace k ZO na ul. Masarykově</t>
  </si>
  <si>
    <t>Celkem za skupinu Silnice</t>
  </si>
  <si>
    <t>2219V16</t>
  </si>
  <si>
    <t>Most přes Sýkoreček</t>
  </si>
  <si>
    <t>2219V18</t>
  </si>
  <si>
    <t>Chodník Místecká - Hukvaldská</t>
  </si>
  <si>
    <t>2221</t>
  </si>
  <si>
    <t>Provoz veřejné silniční dopravy</t>
  </si>
  <si>
    <t>2221V05</t>
  </si>
  <si>
    <t>Provoz veř. silniční dopravy - investice</t>
  </si>
  <si>
    <t>Celkem za skupinu Provoz veřejné silniční dopravy</t>
  </si>
  <si>
    <t>3113</t>
  </si>
  <si>
    <t>Základní školy</t>
  </si>
  <si>
    <t>3113V09</t>
  </si>
  <si>
    <t>Sportovní hřiště u ul. Vrchlického</t>
  </si>
  <si>
    <t>3113V12</t>
  </si>
  <si>
    <t>Celkem za skupinu Základní školy</t>
  </si>
  <si>
    <t>3141</t>
  </si>
  <si>
    <t>Školní jídelny</t>
  </si>
  <si>
    <t>3141V03</t>
  </si>
  <si>
    <t>SÚ Školní jídelny Komenského</t>
  </si>
  <si>
    <t>Celkem za skupinu Školní jídelny</t>
  </si>
  <si>
    <t>3631</t>
  </si>
  <si>
    <t>Veřejné osvětlení</t>
  </si>
  <si>
    <t>3631V03</t>
  </si>
  <si>
    <t>3631V06</t>
  </si>
  <si>
    <t>VO Příbor 2022 - I. etapa</t>
  </si>
  <si>
    <t>Celkem za skupinu Veřejné osvětlení</t>
  </si>
  <si>
    <t>3632</t>
  </si>
  <si>
    <t>Pohřebnictví</t>
  </si>
  <si>
    <t>3632V04</t>
  </si>
  <si>
    <t>Kolumbárium na městském hřbitově</t>
  </si>
  <si>
    <t>Celkem za skupinu Pohřebnictví</t>
  </si>
  <si>
    <t>3635</t>
  </si>
  <si>
    <t>Územní plánování + projekční práce</t>
  </si>
  <si>
    <t>3635V01</t>
  </si>
  <si>
    <t>Projektové přípravy</t>
  </si>
  <si>
    <t>Celkem za skupinu Územní plánování + projekční práce</t>
  </si>
  <si>
    <t>3639V03</t>
  </si>
  <si>
    <t>Výkupy pozemků</t>
  </si>
  <si>
    <t>3639P09</t>
  </si>
  <si>
    <t>Majetkoprávní záležitosti - nájmy, poplatky, VB aj. příjmy</t>
  </si>
  <si>
    <t>3319P03</t>
  </si>
  <si>
    <t>Kultura - příjmy z akcí, neinvestiční dary</t>
  </si>
  <si>
    <t>3412</t>
  </si>
  <si>
    <t>Sportovní zařízení v majetku města</t>
  </si>
  <si>
    <t>3412V01</t>
  </si>
  <si>
    <t>Koncepce rozvoje města v oblasti sportu</t>
  </si>
  <si>
    <t>Celkem za skupinu Sportovní zařízení v majetku města</t>
  </si>
  <si>
    <t>3632V01</t>
  </si>
  <si>
    <t>Pohřebnictví - mimořádné pohřby</t>
  </si>
  <si>
    <t>6171.8</t>
  </si>
  <si>
    <t>Činnost místní správy - VSP</t>
  </si>
  <si>
    <t>6171V22</t>
  </si>
  <si>
    <t>Výkon sociální práce</t>
  </si>
  <si>
    <t>Celkem za skupinu Činnost místní správy - VSP</t>
  </si>
  <si>
    <t>3726</t>
  </si>
  <si>
    <t>Využívání a zneškodňování ostatních odpadů</t>
  </si>
  <si>
    <t>3726V01</t>
  </si>
  <si>
    <t>Kompostárna Točna</t>
  </si>
  <si>
    <t>Celkem za skupinu Využívání a zneškodňování ostatních odpadů</t>
  </si>
  <si>
    <t>6409.2</t>
  </si>
  <si>
    <t>Rezerva rozpočtu</t>
  </si>
  <si>
    <t>6409V01</t>
  </si>
  <si>
    <t>REZERVA ROZPOČTU</t>
  </si>
  <si>
    <t>Celkem za skupinu Rezerva rozpočtu</t>
  </si>
  <si>
    <t>Stav před změnou - Schválené RO č. 3 - ZM 26.06.2024</t>
  </si>
  <si>
    <t>Úprava rozpočtu - Návrh RO č. 4 - RM 01.10.2024</t>
  </si>
  <si>
    <t>Upravený rozpočet po zapracování návrhu RO č. 4</t>
  </si>
  <si>
    <t>kontrolní číslo</t>
  </si>
  <si>
    <t>4111_03</t>
  </si>
  <si>
    <t>Dotace na volby do krajského zastupitelstva</t>
  </si>
  <si>
    <t>4122_02</t>
  </si>
  <si>
    <t>Dotace - Zlepšení informovanosti návštěvníků</t>
  </si>
  <si>
    <t xml:space="preserve"> </t>
  </si>
  <si>
    <t>SÚ prostor pro správce ZŠ Npor. Loma</t>
  </si>
  <si>
    <t>Nasvětlení kaple Fr. Serafínského</t>
  </si>
  <si>
    <t>4122_03</t>
  </si>
  <si>
    <t>Neinvestiční účel. dotace ZŠ Npor. Loma</t>
  </si>
  <si>
    <t>3113V08</t>
  </si>
  <si>
    <t>ZŠ Npor.Loma- neinvest. účelová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</si>
</sst>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4" borderId="8" xfId="0" applyNumberFormat="1" applyFont="1" applyFill="1" applyBorder="1" applyAlignment="1">
      <alignment horizontal="right" vertical="center"/>
    </xf>
    <xf numFmtId="4" fontId="5" fillId="4" borderId="1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/>
    </xf>
    <xf numFmtId="4" fontId="9" fillId="2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9" fillId="4" borderId="9" xfId="0" applyNumberFormat="1" applyFont="1" applyFill="1" applyBorder="1" applyAlignment="1">
      <alignment horizontal="right" vertical="center"/>
    </xf>
    <xf numFmtId="0" fontId="10" fillId="0" borderId="0" xfId="0" applyFont="1"/>
    <xf numFmtId="4" fontId="9" fillId="2" borderId="8" xfId="0" applyNumberFormat="1" applyFont="1" applyFill="1" applyBorder="1" applyAlignment="1">
      <alignment horizontal="right" vertical="center" wrapText="1"/>
    </xf>
    <xf numFmtId="4" fontId="9" fillId="3" borderId="8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5" fillId="3" borderId="12" xfId="0" applyNumberFormat="1" applyFont="1" applyFill="1" applyBorder="1" applyAlignment="1">
      <alignment horizontal="right" vertical="center" wrapText="1"/>
    </xf>
    <xf numFmtId="4" fontId="5" fillId="2" borderId="12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0" xfId="0"/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0" fillId="0" borderId="9" xfId="0" applyBorder="1"/>
    <xf numFmtId="0" fontId="0" fillId="0" borderId="0" xfId="0"/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0" fillId="0" borderId="0" xfId="0"/>
    <xf numFmtId="0" fontId="5" fillId="0" borderId="8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5"/>
  <sheetViews>
    <sheetView tabSelected="1" topLeftCell="A157" workbookViewId="0">
      <selection activeCell="K120" sqref="K120"/>
    </sheetView>
  </sheetViews>
  <sheetFormatPr defaultRowHeight="15" x14ac:dyDescent="0.25"/>
  <cols>
    <col min="1" max="1" width="8.7109375" customWidth="1"/>
    <col min="2" max="2" width="12.7109375" customWidth="1"/>
    <col min="3" max="3" width="4.7109375" customWidth="1"/>
    <col min="4" max="5" width="8.7109375" customWidth="1"/>
    <col min="6" max="8" width="10.7109375" customWidth="1"/>
    <col min="9" max="9" width="15.7109375" customWidth="1"/>
    <col min="10" max="10" width="15.7109375" style="38" customWidth="1"/>
    <col min="11" max="11" width="15.7109375" customWidth="1"/>
    <col min="13" max="13" width="11.42578125" bestFit="1" customWidth="1"/>
  </cols>
  <sheetData>
    <row r="1" spans="1:11" ht="22.5" x14ac:dyDescent="0.25">
      <c r="A1" s="78" t="s">
        <v>185</v>
      </c>
      <c r="B1" s="78"/>
      <c r="C1" s="78"/>
      <c r="D1" s="78"/>
      <c r="E1" s="78"/>
      <c r="F1" s="78"/>
      <c r="G1" s="78"/>
      <c r="H1" s="78"/>
      <c r="I1" s="78"/>
      <c r="J1" s="78"/>
      <c r="K1" s="2" t="s">
        <v>0</v>
      </c>
    </row>
    <row r="2" spans="1:11" ht="15.75" customHeight="1" x14ac:dyDescent="0.25">
      <c r="A2" s="49"/>
      <c r="B2" s="49"/>
      <c r="C2" s="60" t="s">
        <v>1</v>
      </c>
      <c r="D2" s="60"/>
      <c r="E2" s="60"/>
      <c r="F2" s="60"/>
      <c r="G2" s="60"/>
      <c r="H2" s="60"/>
      <c r="I2" s="60"/>
      <c r="J2" s="60"/>
      <c r="K2" s="1"/>
    </row>
    <row r="3" spans="1:11" ht="16.5" customHeight="1" thickBot="1" x14ac:dyDescent="0.3">
      <c r="A3" s="49"/>
      <c r="B3" s="49"/>
      <c r="C3" s="61"/>
      <c r="D3" s="61"/>
      <c r="E3" s="61"/>
      <c r="F3" s="61"/>
      <c r="G3" s="61"/>
      <c r="H3" s="61"/>
      <c r="I3" s="61"/>
      <c r="J3" s="61"/>
      <c r="K3" s="1"/>
    </row>
    <row r="4" spans="1:11" ht="26.1" customHeight="1" thickBot="1" x14ac:dyDescent="0.3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6.1" customHeight="1" x14ac:dyDescent="0.3">
      <c r="A6" s="79" t="s">
        <v>3</v>
      </c>
      <c r="B6" s="79"/>
      <c r="C6" s="79"/>
      <c r="D6" s="79"/>
      <c r="E6" s="79" t="s">
        <v>4</v>
      </c>
      <c r="F6" s="79"/>
      <c r="G6" s="49"/>
      <c r="H6" s="49"/>
      <c r="I6" s="49"/>
      <c r="J6" s="29"/>
      <c r="K6" s="15"/>
    </row>
    <row r="7" spans="1:1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80" t="s">
        <v>69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26.1" customHeight="1" x14ac:dyDescent="0.25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ht="45" customHeight="1" x14ac:dyDescent="0.25">
      <c r="A10" s="62" t="s">
        <v>6</v>
      </c>
      <c r="B10" s="63"/>
      <c r="C10" s="63"/>
      <c r="D10" s="63"/>
      <c r="E10" s="63"/>
      <c r="F10" s="63"/>
      <c r="G10" s="63"/>
      <c r="H10" s="64"/>
      <c r="I10" s="4" t="s">
        <v>177</v>
      </c>
      <c r="J10" s="30" t="s">
        <v>178</v>
      </c>
      <c r="K10" s="5" t="s">
        <v>179</v>
      </c>
    </row>
    <row r="11" spans="1:11" x14ac:dyDescent="0.25">
      <c r="A11" s="6" t="s">
        <v>7</v>
      </c>
      <c r="B11" s="58" t="s">
        <v>8</v>
      </c>
      <c r="C11" s="58"/>
      <c r="D11" s="58"/>
      <c r="E11" s="58"/>
      <c r="F11" s="58"/>
      <c r="G11" s="58"/>
      <c r="H11" s="58"/>
      <c r="I11" s="58"/>
      <c r="J11" s="58"/>
      <c r="K11" s="59"/>
    </row>
    <row r="12" spans="1:11" x14ac:dyDescent="0.25">
      <c r="B12" s="3" t="s">
        <v>9</v>
      </c>
      <c r="C12" s="68" t="s">
        <v>10</v>
      </c>
      <c r="D12" s="68"/>
      <c r="E12" s="68"/>
      <c r="F12" s="68"/>
      <c r="G12" s="68"/>
      <c r="H12" s="69"/>
      <c r="I12" s="8">
        <v>167037000</v>
      </c>
      <c r="J12" s="31">
        <v>1337000</v>
      </c>
      <c r="K12" s="9">
        <v>168374000</v>
      </c>
    </row>
    <row r="13" spans="1:11" x14ac:dyDescent="0.25">
      <c r="B13" s="3" t="s">
        <v>11</v>
      </c>
      <c r="C13" s="68" t="s">
        <v>12</v>
      </c>
      <c r="D13" s="68"/>
      <c r="E13" s="68"/>
      <c r="F13" s="68"/>
      <c r="G13" s="68"/>
      <c r="H13" s="69"/>
      <c r="I13" s="8">
        <v>0</v>
      </c>
      <c r="J13" s="31">
        <v>41000</v>
      </c>
      <c r="K13" s="9">
        <v>41000</v>
      </c>
    </row>
    <row r="14" spans="1:11" x14ac:dyDescent="0.25">
      <c r="B14" s="7" t="s">
        <v>13</v>
      </c>
      <c r="C14" s="54" t="s">
        <v>14</v>
      </c>
      <c r="D14" s="54"/>
      <c r="E14" s="54"/>
      <c r="F14" s="54"/>
      <c r="G14" s="54"/>
      <c r="H14" s="55"/>
      <c r="I14" s="8">
        <v>1000000</v>
      </c>
      <c r="J14" s="31">
        <v>1150000</v>
      </c>
      <c r="K14" s="9">
        <v>2150000</v>
      </c>
    </row>
    <row r="15" spans="1:11" ht="15.95" customHeight="1" x14ac:dyDescent="0.25">
      <c r="A15" s="50" t="s">
        <v>15</v>
      </c>
      <c r="B15" s="48"/>
      <c r="C15" s="48"/>
      <c r="D15" s="48"/>
      <c r="E15" s="48"/>
      <c r="F15" s="48"/>
      <c r="G15" s="48"/>
      <c r="H15" s="51"/>
      <c r="I15" s="10">
        <v>168037000</v>
      </c>
      <c r="J15" s="32">
        <v>2528000</v>
      </c>
      <c r="K15" s="11">
        <v>170565000</v>
      </c>
    </row>
    <row r="16" spans="1:1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ht="15.95" customHeight="1" x14ac:dyDescent="0.25">
      <c r="A17" s="72" t="s">
        <v>16</v>
      </c>
      <c r="B17" s="73"/>
      <c r="C17" s="73"/>
      <c r="D17" s="73"/>
      <c r="E17" s="73"/>
      <c r="F17" s="73"/>
      <c r="G17" s="73"/>
      <c r="H17" s="74"/>
      <c r="I17" s="12">
        <v>168037000</v>
      </c>
      <c r="J17" s="33">
        <v>2528000</v>
      </c>
      <c r="K17" s="13">
        <v>170565000</v>
      </c>
    </row>
    <row r="18" spans="1:1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45" customHeight="1" x14ac:dyDescent="0.25">
      <c r="A19" s="62" t="s">
        <v>85</v>
      </c>
      <c r="B19" s="63"/>
      <c r="C19" s="63"/>
      <c r="D19" s="63"/>
      <c r="E19" s="63"/>
      <c r="F19" s="63"/>
      <c r="G19" s="63"/>
      <c r="H19" s="64"/>
      <c r="I19" s="4" t="s">
        <v>177</v>
      </c>
      <c r="J19" s="30" t="s">
        <v>178</v>
      </c>
      <c r="K19" s="5" t="s">
        <v>179</v>
      </c>
    </row>
    <row r="20" spans="1:11" x14ac:dyDescent="0.25">
      <c r="A20" s="14" t="s">
        <v>7</v>
      </c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51"/>
    </row>
    <row r="21" spans="1:11" x14ac:dyDescent="0.25">
      <c r="B21" s="7" t="s">
        <v>153</v>
      </c>
      <c r="C21" s="54" t="s">
        <v>154</v>
      </c>
      <c r="D21" s="54"/>
      <c r="E21" s="54"/>
      <c r="F21" s="54"/>
      <c r="G21" s="54"/>
      <c r="H21" s="55"/>
      <c r="I21" s="19">
        <v>349500</v>
      </c>
      <c r="J21" s="34">
        <v>105000</v>
      </c>
      <c r="K21" s="20">
        <v>454500</v>
      </c>
    </row>
    <row r="22" spans="1:11" x14ac:dyDescent="0.25">
      <c r="B22" s="7" t="s">
        <v>151</v>
      </c>
      <c r="C22" s="54" t="s">
        <v>152</v>
      </c>
      <c r="D22" s="54"/>
      <c r="E22" s="54"/>
      <c r="F22" s="54"/>
      <c r="G22" s="54"/>
      <c r="H22" s="55"/>
      <c r="I22" s="19">
        <v>830000</v>
      </c>
      <c r="J22" s="34">
        <v>-24000</v>
      </c>
      <c r="K22" s="20">
        <f>SUM(I22:J22)</f>
        <v>806000</v>
      </c>
    </row>
    <row r="23" spans="1:11" x14ac:dyDescent="0.25">
      <c r="A23" s="50" t="s">
        <v>15</v>
      </c>
      <c r="B23" s="48"/>
      <c r="C23" s="48"/>
      <c r="D23" s="48"/>
      <c r="E23" s="48"/>
      <c r="F23" s="48"/>
      <c r="G23" s="48"/>
      <c r="H23" s="51"/>
      <c r="I23" s="18">
        <f>SUM(I21:I22)</f>
        <v>1179500</v>
      </c>
      <c r="J23" s="39">
        <f>SUM(J21:J22)</f>
        <v>81000</v>
      </c>
      <c r="K23" s="47">
        <f>SUM(K21:K22)</f>
        <v>1260500</v>
      </c>
    </row>
    <row r="24" spans="1:1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x14ac:dyDescent="0.25">
      <c r="A25" s="65" t="s">
        <v>86</v>
      </c>
      <c r="B25" s="66"/>
      <c r="C25" s="66"/>
      <c r="D25" s="66"/>
      <c r="E25" s="66"/>
      <c r="F25" s="66"/>
      <c r="G25" s="66"/>
      <c r="H25" s="67"/>
      <c r="I25" s="25">
        <f>I23</f>
        <v>1179500</v>
      </c>
      <c r="J25" s="40">
        <f t="shared" ref="J25:K25" si="0">J23</f>
        <v>81000</v>
      </c>
      <c r="K25" s="25">
        <f t="shared" si="0"/>
        <v>1260500</v>
      </c>
    </row>
    <row r="26" spans="1:11" x14ac:dyDescent="0.25">
      <c r="A26" s="22"/>
      <c r="B26" s="16"/>
      <c r="C26" s="16"/>
      <c r="D26" s="16"/>
      <c r="E26" s="16"/>
      <c r="F26" s="16"/>
      <c r="G26" s="16"/>
      <c r="H26" s="17"/>
      <c r="I26" s="26"/>
      <c r="J26" s="36"/>
      <c r="K26" s="24"/>
    </row>
    <row r="27" spans="1:11" ht="45" customHeight="1" x14ac:dyDescent="0.25">
      <c r="A27" s="75" t="s">
        <v>87</v>
      </c>
      <c r="B27" s="76"/>
      <c r="C27" s="76"/>
      <c r="D27" s="76"/>
      <c r="E27" s="76"/>
      <c r="F27" s="76"/>
      <c r="G27" s="76"/>
      <c r="H27" s="77"/>
      <c r="I27" s="4" t="s">
        <v>177</v>
      </c>
      <c r="J27" s="30" t="s">
        <v>178</v>
      </c>
      <c r="K27" s="5" t="s">
        <v>179</v>
      </c>
    </row>
    <row r="28" spans="1:11" x14ac:dyDescent="0.25">
      <c r="B28" s="7" t="s">
        <v>88</v>
      </c>
      <c r="C28" s="54" t="s">
        <v>89</v>
      </c>
      <c r="D28" s="54"/>
      <c r="E28" s="54"/>
      <c r="F28" s="54"/>
      <c r="G28" s="54"/>
      <c r="H28" s="55"/>
      <c r="I28" s="19">
        <v>28000</v>
      </c>
      <c r="J28" s="34">
        <v>160000</v>
      </c>
      <c r="K28" s="20">
        <v>188000</v>
      </c>
    </row>
    <row r="29" spans="1:11" x14ac:dyDescent="0.25">
      <c r="A29" s="50" t="s">
        <v>15</v>
      </c>
      <c r="B29" s="48"/>
      <c r="C29" s="48"/>
      <c r="D29" s="48"/>
      <c r="E29" s="48"/>
      <c r="F29" s="48"/>
      <c r="G29" s="48"/>
      <c r="H29" s="51"/>
      <c r="I29" s="18">
        <v>28000</v>
      </c>
      <c r="J29" s="35">
        <v>160000</v>
      </c>
      <c r="K29" s="21">
        <v>188000</v>
      </c>
    </row>
    <row r="30" spans="1:1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x14ac:dyDescent="0.25">
      <c r="A31" s="65" t="s">
        <v>90</v>
      </c>
      <c r="B31" s="66"/>
      <c r="C31" s="66"/>
      <c r="D31" s="66"/>
      <c r="E31" s="66"/>
      <c r="F31" s="66"/>
      <c r="G31" s="66"/>
      <c r="H31" s="67"/>
      <c r="I31" s="25">
        <f>I29</f>
        <v>28000</v>
      </c>
      <c r="J31" s="40">
        <f t="shared" ref="J31:K31" si="1">J29</f>
        <v>160000</v>
      </c>
      <c r="K31" s="46">
        <f t="shared" si="1"/>
        <v>188000</v>
      </c>
    </row>
    <row r="32" spans="1:11" x14ac:dyDescent="0.25">
      <c r="A32" s="22"/>
      <c r="B32" s="16"/>
      <c r="C32" s="16"/>
      <c r="D32" s="16"/>
      <c r="E32" s="16"/>
      <c r="F32" s="16"/>
      <c r="G32" s="16"/>
      <c r="H32" s="17"/>
      <c r="I32" s="26"/>
      <c r="J32" s="36"/>
      <c r="K32" s="24"/>
    </row>
    <row r="33" spans="1:13" ht="45" customHeight="1" x14ac:dyDescent="0.25">
      <c r="A33" s="62" t="s">
        <v>17</v>
      </c>
      <c r="B33" s="63"/>
      <c r="C33" s="63"/>
      <c r="D33" s="63"/>
      <c r="E33" s="63"/>
      <c r="F33" s="63"/>
      <c r="G33" s="63"/>
      <c r="H33" s="64"/>
      <c r="I33" s="4" t="s">
        <v>177</v>
      </c>
      <c r="J33" s="30" t="s">
        <v>178</v>
      </c>
      <c r="K33" s="5" t="s">
        <v>179</v>
      </c>
    </row>
    <row r="34" spans="1:13" ht="15" customHeight="1" x14ac:dyDescent="0.25">
      <c r="B34" s="22" t="s">
        <v>181</v>
      </c>
      <c r="C34" s="56" t="s">
        <v>182</v>
      </c>
      <c r="D34" s="56"/>
      <c r="E34" s="56"/>
      <c r="F34" s="56"/>
      <c r="G34" s="56"/>
      <c r="H34" s="57"/>
      <c r="I34" s="19">
        <v>0</v>
      </c>
      <c r="J34" s="34">
        <v>335000</v>
      </c>
      <c r="K34" s="20">
        <v>335000</v>
      </c>
    </row>
    <row r="35" spans="1:13" x14ac:dyDescent="0.25">
      <c r="B35" s="3" t="s">
        <v>18</v>
      </c>
      <c r="C35" s="68" t="s">
        <v>19</v>
      </c>
      <c r="D35" s="68"/>
      <c r="E35" s="68"/>
      <c r="F35" s="68"/>
      <c r="G35" s="68"/>
      <c r="H35" s="69"/>
      <c r="I35" s="8">
        <v>0</v>
      </c>
      <c r="J35" s="31">
        <v>438000</v>
      </c>
      <c r="K35" s="9">
        <v>438000</v>
      </c>
    </row>
    <row r="36" spans="1:13" x14ac:dyDescent="0.25">
      <c r="B36" s="3" t="s">
        <v>20</v>
      </c>
      <c r="C36" s="68" t="s">
        <v>21</v>
      </c>
      <c r="D36" s="68"/>
      <c r="E36" s="68"/>
      <c r="F36" s="68"/>
      <c r="G36" s="68"/>
      <c r="H36" s="69"/>
      <c r="I36" s="8">
        <v>149000</v>
      </c>
      <c r="J36" s="31">
        <v>134000</v>
      </c>
      <c r="K36" s="9">
        <v>283000</v>
      </c>
    </row>
    <row r="37" spans="1:13" x14ac:dyDescent="0.25">
      <c r="B37" s="3" t="s">
        <v>22</v>
      </c>
      <c r="C37" s="68" t="s">
        <v>23</v>
      </c>
      <c r="D37" s="68"/>
      <c r="E37" s="68"/>
      <c r="F37" s="68"/>
      <c r="G37" s="68"/>
      <c r="H37" s="69"/>
      <c r="I37" s="8">
        <v>0</v>
      </c>
      <c r="J37" s="31">
        <v>317000</v>
      </c>
      <c r="K37" s="9">
        <v>317000</v>
      </c>
    </row>
    <row r="38" spans="1:13" x14ac:dyDescent="0.25">
      <c r="B38" s="7" t="s">
        <v>24</v>
      </c>
      <c r="C38" s="54" t="s">
        <v>25</v>
      </c>
      <c r="D38" s="54"/>
      <c r="E38" s="54"/>
      <c r="F38" s="54"/>
      <c r="G38" s="54"/>
      <c r="H38" s="55"/>
      <c r="I38" s="8">
        <v>0</v>
      </c>
      <c r="J38" s="31">
        <v>99000</v>
      </c>
      <c r="K38" s="9">
        <v>99000</v>
      </c>
    </row>
    <row r="39" spans="1:13" ht="15" customHeight="1" x14ac:dyDescent="0.25">
      <c r="B39" s="7" t="s">
        <v>183</v>
      </c>
      <c r="C39" s="54" t="s">
        <v>184</v>
      </c>
      <c r="D39" s="54"/>
      <c r="E39" s="54"/>
      <c r="F39" s="54"/>
      <c r="G39" s="54"/>
      <c r="H39" s="55"/>
      <c r="I39" s="8">
        <v>0</v>
      </c>
      <c r="J39" s="31">
        <v>26000</v>
      </c>
      <c r="K39" s="9">
        <v>26000</v>
      </c>
    </row>
    <row r="40" spans="1:13" ht="15" customHeight="1" x14ac:dyDescent="0.25">
      <c r="B40" s="83" t="s">
        <v>188</v>
      </c>
      <c r="C40" s="56" t="s">
        <v>189</v>
      </c>
      <c r="D40" s="56"/>
      <c r="E40" s="56"/>
      <c r="F40" s="56"/>
      <c r="G40" s="56"/>
      <c r="H40" s="57"/>
      <c r="I40" s="84">
        <v>0</v>
      </c>
      <c r="J40" s="34">
        <v>39000</v>
      </c>
      <c r="K40" s="85">
        <v>39000</v>
      </c>
    </row>
    <row r="41" spans="1:13" ht="15.95" customHeight="1" x14ac:dyDescent="0.25">
      <c r="A41" s="50" t="s">
        <v>15</v>
      </c>
      <c r="B41" s="48"/>
      <c r="C41" s="48"/>
      <c r="D41" s="48"/>
      <c r="E41" s="48"/>
      <c r="F41" s="48"/>
      <c r="G41" s="48"/>
      <c r="H41" s="51"/>
      <c r="I41" s="10">
        <f>SUM(I34:I39)</f>
        <v>149000</v>
      </c>
      <c r="J41" s="42">
        <f>SUM(J34:J40)</f>
        <v>1388000</v>
      </c>
      <c r="K41" s="47">
        <f>SUM(K34:K40)</f>
        <v>1537000</v>
      </c>
      <c r="M41" s="43"/>
    </row>
    <row r="42" spans="1:13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3" ht="15.95" customHeight="1" x14ac:dyDescent="0.25">
      <c r="A43" s="72" t="s">
        <v>26</v>
      </c>
      <c r="B43" s="73"/>
      <c r="C43" s="73"/>
      <c r="D43" s="73"/>
      <c r="E43" s="73"/>
      <c r="F43" s="73"/>
      <c r="G43" s="73"/>
      <c r="H43" s="74"/>
      <c r="I43" s="12">
        <f>I41</f>
        <v>149000</v>
      </c>
      <c r="J43" s="41">
        <f t="shared" ref="J43:K43" si="2">J41</f>
        <v>1388000</v>
      </c>
      <c r="K43" s="46">
        <f t="shared" si="2"/>
        <v>1537000</v>
      </c>
    </row>
    <row r="44" spans="1:13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3" ht="18" customHeight="1" x14ac:dyDescent="0.25">
      <c r="A45" s="72" t="s">
        <v>27</v>
      </c>
      <c r="B45" s="73"/>
      <c r="C45" s="73"/>
      <c r="D45" s="73"/>
      <c r="E45" s="73"/>
      <c r="F45" s="73"/>
      <c r="G45" s="73"/>
      <c r="H45" s="74"/>
      <c r="I45" s="12">
        <f>I43+I31+I25+I17</f>
        <v>169393500</v>
      </c>
      <c r="J45" s="41">
        <f>J43+J31+J25+J17</f>
        <v>4157000</v>
      </c>
      <c r="K45" s="46">
        <f>K43+K31+K25+K17</f>
        <v>173550500</v>
      </c>
    </row>
    <row r="46" spans="1:13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3" ht="26.1" customHeight="1" x14ac:dyDescent="0.25">
      <c r="A47" s="71" t="s">
        <v>28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1:13" ht="45" customHeight="1" x14ac:dyDescent="0.25">
      <c r="A48" s="62" t="s">
        <v>29</v>
      </c>
      <c r="B48" s="63"/>
      <c r="C48" s="63"/>
      <c r="D48" s="63"/>
      <c r="E48" s="63"/>
      <c r="F48" s="63"/>
      <c r="G48" s="63"/>
      <c r="H48" s="64"/>
      <c r="I48" s="4" t="s">
        <v>177</v>
      </c>
      <c r="J48" s="30" t="s">
        <v>178</v>
      </c>
      <c r="K48" s="5" t="s">
        <v>179</v>
      </c>
    </row>
    <row r="49" spans="1:11" x14ac:dyDescent="0.25">
      <c r="A49" s="6" t="s">
        <v>7</v>
      </c>
      <c r="B49" s="58" t="s">
        <v>8</v>
      </c>
      <c r="C49" s="58"/>
      <c r="D49" s="58"/>
      <c r="E49" s="58"/>
      <c r="F49" s="58"/>
      <c r="G49" s="58"/>
      <c r="H49" s="58"/>
      <c r="I49" s="58"/>
      <c r="J49" s="58"/>
      <c r="K49" s="59"/>
    </row>
    <row r="50" spans="1:11" x14ac:dyDescent="0.25">
      <c r="A50" s="6" t="s">
        <v>30</v>
      </c>
      <c r="B50" s="58" t="s">
        <v>31</v>
      </c>
      <c r="C50" s="58"/>
      <c r="D50" s="58"/>
      <c r="E50" s="58"/>
      <c r="F50" s="58"/>
      <c r="G50" s="58"/>
      <c r="H50" s="58"/>
      <c r="I50" s="58"/>
      <c r="J50" s="58"/>
      <c r="K50" s="59"/>
    </row>
    <row r="51" spans="1:11" x14ac:dyDescent="0.25">
      <c r="B51" s="7" t="s">
        <v>32</v>
      </c>
      <c r="C51" s="54" t="s">
        <v>33</v>
      </c>
      <c r="D51" s="54"/>
      <c r="E51" s="54"/>
      <c r="F51" s="54"/>
      <c r="G51" s="54"/>
      <c r="H51" s="55"/>
      <c r="I51" s="8">
        <v>255000</v>
      </c>
      <c r="J51" s="31">
        <v>-221500</v>
      </c>
      <c r="K51" s="9">
        <v>33500</v>
      </c>
    </row>
    <row r="52" spans="1:11" ht="15.95" customHeight="1" x14ac:dyDescent="0.25">
      <c r="A52" s="50" t="s">
        <v>34</v>
      </c>
      <c r="B52" s="48"/>
      <c r="C52" s="48"/>
      <c r="D52" s="48"/>
      <c r="E52" s="48"/>
      <c r="F52" s="48"/>
      <c r="G52" s="48"/>
      <c r="H52" s="51"/>
      <c r="I52" s="10">
        <v>255000</v>
      </c>
      <c r="J52" s="32">
        <v>-221500</v>
      </c>
      <c r="K52" s="11">
        <v>33500</v>
      </c>
    </row>
    <row r="53" spans="1:1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 x14ac:dyDescent="0.25">
      <c r="A54" s="14" t="s">
        <v>91</v>
      </c>
      <c r="B54" s="48" t="s">
        <v>92</v>
      </c>
      <c r="C54" s="48"/>
      <c r="D54" s="48"/>
      <c r="E54" s="48"/>
      <c r="F54" s="48"/>
      <c r="G54" s="48"/>
      <c r="H54" s="48"/>
      <c r="I54" s="48"/>
      <c r="J54" s="48"/>
      <c r="K54" s="51"/>
    </row>
    <row r="55" spans="1:11" x14ac:dyDescent="0.25">
      <c r="B55" s="7" t="s">
        <v>93</v>
      </c>
      <c r="C55" s="54" t="s">
        <v>94</v>
      </c>
      <c r="D55" s="54"/>
      <c r="E55" s="54"/>
      <c r="F55" s="54"/>
      <c r="G55" s="54"/>
      <c r="H55" s="55"/>
      <c r="I55" s="19">
        <v>700000</v>
      </c>
      <c r="J55" s="34">
        <v>1918000</v>
      </c>
      <c r="K55" s="20">
        <v>2618000</v>
      </c>
    </row>
    <row r="56" spans="1:11" x14ac:dyDescent="0.25">
      <c r="A56" s="50" t="s">
        <v>95</v>
      </c>
      <c r="B56" s="48"/>
      <c r="C56" s="48"/>
      <c r="D56" s="48"/>
      <c r="E56" s="48"/>
      <c r="F56" s="48"/>
      <c r="G56" s="48"/>
      <c r="H56" s="51"/>
      <c r="I56" s="18">
        <v>700000</v>
      </c>
      <c r="J56" s="35">
        <f>J55</f>
        <v>1918000</v>
      </c>
      <c r="K56" s="21">
        <f>K55</f>
        <v>2618000</v>
      </c>
    </row>
    <row r="57" spans="1:1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1:11" s="82" customFormat="1" x14ac:dyDescent="0.25">
      <c r="A58" s="88" t="s">
        <v>122</v>
      </c>
      <c r="B58" s="48" t="s">
        <v>123</v>
      </c>
      <c r="C58" s="48"/>
      <c r="D58" s="48"/>
      <c r="E58" s="48"/>
      <c r="F58" s="48"/>
      <c r="G58" s="48"/>
      <c r="H58" s="48"/>
      <c r="I58" s="48"/>
      <c r="J58" s="48"/>
      <c r="K58" s="51"/>
    </row>
    <row r="59" spans="1:11" s="82" customFormat="1" x14ac:dyDescent="0.25">
      <c r="A59" s="86"/>
      <c r="B59" s="87" t="s">
        <v>190</v>
      </c>
      <c r="C59" s="56" t="s">
        <v>191</v>
      </c>
      <c r="D59" s="56"/>
      <c r="E59" s="56"/>
      <c r="F59" s="56"/>
      <c r="G59" s="56"/>
      <c r="H59" s="57"/>
      <c r="I59" s="89">
        <v>0</v>
      </c>
      <c r="J59" s="34">
        <v>39000</v>
      </c>
      <c r="K59" s="90">
        <v>39000</v>
      </c>
    </row>
    <row r="60" spans="1:11" s="82" customFormat="1" x14ac:dyDescent="0.25">
      <c r="A60" s="50" t="s">
        <v>127</v>
      </c>
      <c r="B60" s="48"/>
      <c r="C60" s="48"/>
      <c r="D60" s="48"/>
      <c r="E60" s="48"/>
      <c r="F60" s="48"/>
      <c r="G60" s="48"/>
      <c r="H60" s="51"/>
      <c r="I60" s="91">
        <v>0</v>
      </c>
      <c r="J60" s="35">
        <v>39000</v>
      </c>
      <c r="K60" s="92">
        <v>39000</v>
      </c>
    </row>
    <row r="61" spans="1:11" s="82" customFormat="1" x14ac:dyDescent="0.25"/>
    <row r="62" spans="1:11" x14ac:dyDescent="0.25">
      <c r="A62" s="14" t="s">
        <v>80</v>
      </c>
      <c r="B62" s="48" t="s">
        <v>81</v>
      </c>
      <c r="C62" s="48"/>
      <c r="D62" s="48"/>
      <c r="E62" s="48"/>
      <c r="F62" s="48"/>
      <c r="G62" s="48"/>
      <c r="H62" s="48"/>
      <c r="I62" s="48"/>
      <c r="J62" s="48"/>
      <c r="K62" s="51"/>
    </row>
    <row r="63" spans="1:11" x14ac:dyDescent="0.25">
      <c r="B63" s="7" t="s">
        <v>82</v>
      </c>
      <c r="C63" s="54" t="s">
        <v>83</v>
      </c>
      <c r="D63" s="54"/>
      <c r="E63" s="54"/>
      <c r="F63" s="54"/>
      <c r="G63" s="54"/>
      <c r="H63" s="55"/>
      <c r="I63" s="19">
        <v>2683000</v>
      </c>
      <c r="J63" s="34">
        <v>171000</v>
      </c>
      <c r="K63" s="20">
        <v>2854000</v>
      </c>
    </row>
    <row r="64" spans="1:11" x14ac:dyDescent="0.25">
      <c r="A64" s="50" t="s">
        <v>84</v>
      </c>
      <c r="B64" s="48"/>
      <c r="C64" s="48"/>
      <c r="D64" s="48"/>
      <c r="E64" s="48"/>
      <c r="F64" s="48"/>
      <c r="G64" s="48"/>
      <c r="H64" s="51"/>
      <c r="I64" s="18">
        <f>SUM(I63)</f>
        <v>2683000</v>
      </c>
      <c r="J64" s="39">
        <f t="shared" ref="J64:K64" si="3">SUM(J63)</f>
        <v>171000</v>
      </c>
      <c r="K64" s="47">
        <f t="shared" si="3"/>
        <v>2854000</v>
      </c>
    </row>
    <row r="65" spans="1:1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25">
      <c r="A66" s="14" t="s">
        <v>155</v>
      </c>
      <c r="B66" s="48" t="s">
        <v>156</v>
      </c>
      <c r="C66" s="48"/>
      <c r="D66" s="48"/>
      <c r="E66" s="48"/>
      <c r="F66" s="48"/>
      <c r="G66" s="48"/>
      <c r="H66" s="48"/>
      <c r="I66" s="48"/>
      <c r="J66" s="48"/>
      <c r="K66" s="51"/>
    </row>
    <row r="67" spans="1:11" x14ac:dyDescent="0.25">
      <c r="B67" s="7" t="s">
        <v>157</v>
      </c>
      <c r="C67" s="54" t="s">
        <v>158</v>
      </c>
      <c r="D67" s="54"/>
      <c r="E67" s="54"/>
      <c r="F67" s="54"/>
      <c r="G67" s="54"/>
      <c r="H67" s="55"/>
      <c r="I67" s="19">
        <v>0</v>
      </c>
      <c r="J67" s="34">
        <v>146000</v>
      </c>
      <c r="K67" s="20">
        <v>146000</v>
      </c>
    </row>
    <row r="68" spans="1:11" x14ac:dyDescent="0.25">
      <c r="A68" s="50" t="s">
        <v>159</v>
      </c>
      <c r="B68" s="48"/>
      <c r="C68" s="48"/>
      <c r="D68" s="48"/>
      <c r="E68" s="48"/>
      <c r="F68" s="48"/>
      <c r="G68" s="48"/>
      <c r="H68" s="51"/>
      <c r="I68" s="18">
        <v>0</v>
      </c>
      <c r="J68" s="35">
        <v>146000</v>
      </c>
      <c r="K68" s="21">
        <v>146000</v>
      </c>
    </row>
    <row r="69" spans="1:1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1:11" x14ac:dyDescent="0.25">
      <c r="A70" s="6" t="s">
        <v>35</v>
      </c>
      <c r="B70" s="58" t="s">
        <v>36</v>
      </c>
      <c r="C70" s="58"/>
      <c r="D70" s="58"/>
      <c r="E70" s="58"/>
      <c r="F70" s="58"/>
      <c r="G70" s="58"/>
      <c r="H70" s="58"/>
      <c r="I70" s="58"/>
      <c r="J70" s="58"/>
      <c r="K70" s="59"/>
    </row>
    <row r="71" spans="1:11" x14ac:dyDescent="0.25">
      <c r="B71" s="7" t="s">
        <v>37</v>
      </c>
      <c r="C71" s="54" t="s">
        <v>38</v>
      </c>
      <c r="D71" s="54"/>
      <c r="E71" s="54"/>
      <c r="F71" s="54"/>
      <c r="G71" s="54"/>
      <c r="H71" s="55"/>
      <c r="I71" s="8">
        <v>3361000</v>
      </c>
      <c r="J71" s="31">
        <v>-129000</v>
      </c>
      <c r="K71" s="9">
        <v>3232000</v>
      </c>
    </row>
    <row r="72" spans="1:11" ht="15.95" customHeight="1" x14ac:dyDescent="0.25">
      <c r="A72" s="50" t="s">
        <v>39</v>
      </c>
      <c r="B72" s="48"/>
      <c r="C72" s="48"/>
      <c r="D72" s="48"/>
      <c r="E72" s="48"/>
      <c r="F72" s="48"/>
      <c r="G72" s="48"/>
      <c r="H72" s="51"/>
      <c r="I72" s="10">
        <v>3361000</v>
      </c>
      <c r="J72" s="32">
        <v>-129000</v>
      </c>
      <c r="K72" s="11">
        <v>3232000</v>
      </c>
    </row>
    <row r="73" spans="1:1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1:11" x14ac:dyDescent="0.25">
      <c r="A74" s="14" t="s">
        <v>96</v>
      </c>
      <c r="B74" s="48" t="s">
        <v>97</v>
      </c>
      <c r="C74" s="48"/>
      <c r="D74" s="48"/>
      <c r="E74" s="48"/>
      <c r="F74" s="48"/>
      <c r="G74" s="48"/>
      <c r="H74" s="48"/>
      <c r="I74" s="48"/>
      <c r="J74" s="48"/>
      <c r="K74" s="51"/>
    </row>
    <row r="75" spans="1:11" x14ac:dyDescent="0.25">
      <c r="B75" s="22" t="s">
        <v>98</v>
      </c>
      <c r="C75" s="56" t="s">
        <v>99</v>
      </c>
      <c r="D75" s="56"/>
      <c r="E75" s="56"/>
      <c r="F75" s="56"/>
      <c r="G75" s="56"/>
      <c r="H75" s="57"/>
      <c r="I75" s="19">
        <v>0</v>
      </c>
      <c r="J75" s="34">
        <v>50000</v>
      </c>
      <c r="K75" s="20">
        <v>50000</v>
      </c>
    </row>
    <row r="76" spans="1:11" x14ac:dyDescent="0.25">
      <c r="B76" s="7" t="s">
        <v>100</v>
      </c>
      <c r="C76" s="54" t="s">
        <v>101</v>
      </c>
      <c r="D76" s="54"/>
      <c r="E76" s="54"/>
      <c r="F76" s="54"/>
      <c r="G76" s="54"/>
      <c r="H76" s="55"/>
      <c r="I76" s="19">
        <v>500000</v>
      </c>
      <c r="J76" s="34">
        <v>-100000</v>
      </c>
      <c r="K76" s="20">
        <v>400000</v>
      </c>
    </row>
    <row r="77" spans="1:11" x14ac:dyDescent="0.25">
      <c r="A77" s="50" t="s">
        <v>102</v>
      </c>
      <c r="B77" s="48"/>
      <c r="C77" s="48"/>
      <c r="D77" s="48"/>
      <c r="E77" s="48"/>
      <c r="F77" s="48"/>
      <c r="G77" s="48"/>
      <c r="H77" s="51"/>
      <c r="I77" s="18">
        <v>500000</v>
      </c>
      <c r="J77" s="35">
        <v>-50000</v>
      </c>
      <c r="K77" s="21">
        <v>450000</v>
      </c>
    </row>
    <row r="78" spans="1:1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1:11" x14ac:dyDescent="0.25">
      <c r="A79" s="14" t="s">
        <v>139</v>
      </c>
      <c r="B79" s="48" t="s">
        <v>140</v>
      </c>
      <c r="C79" s="48"/>
      <c r="D79" s="48"/>
      <c r="E79" s="48"/>
      <c r="F79" s="48"/>
      <c r="G79" s="48"/>
      <c r="H79" s="48"/>
      <c r="I79" s="48"/>
      <c r="J79" s="48"/>
      <c r="K79" s="51"/>
    </row>
    <row r="80" spans="1:11" x14ac:dyDescent="0.25">
      <c r="B80" s="7" t="s">
        <v>160</v>
      </c>
      <c r="C80" s="54" t="s">
        <v>161</v>
      </c>
      <c r="D80" s="54"/>
      <c r="E80" s="54"/>
      <c r="F80" s="54"/>
      <c r="G80" s="54"/>
      <c r="H80" s="55"/>
      <c r="I80" s="19">
        <v>34000</v>
      </c>
      <c r="J80" s="34">
        <v>25000</v>
      </c>
      <c r="K80" s="20">
        <v>59000</v>
      </c>
    </row>
    <row r="81" spans="1:11" x14ac:dyDescent="0.25">
      <c r="A81" s="50" t="s">
        <v>143</v>
      </c>
      <c r="B81" s="48"/>
      <c r="C81" s="48"/>
      <c r="D81" s="48"/>
      <c r="E81" s="48"/>
      <c r="F81" s="48"/>
      <c r="G81" s="48"/>
      <c r="H81" s="51"/>
      <c r="I81" s="18">
        <v>34000</v>
      </c>
      <c r="J81" s="35">
        <v>25000</v>
      </c>
      <c r="K81" s="21">
        <v>59000</v>
      </c>
    </row>
    <row r="82" spans="1:1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1:11" x14ac:dyDescent="0.25">
      <c r="A83" s="14" t="s">
        <v>103</v>
      </c>
      <c r="B83" s="48" t="s">
        <v>104</v>
      </c>
      <c r="C83" s="48"/>
      <c r="D83" s="48"/>
      <c r="E83" s="48"/>
      <c r="F83" s="48"/>
      <c r="G83" s="48"/>
      <c r="H83" s="48"/>
      <c r="I83" s="48"/>
      <c r="J83" s="48"/>
      <c r="K83" s="51"/>
    </row>
    <row r="84" spans="1:11" x14ac:dyDescent="0.25">
      <c r="B84" s="7" t="s">
        <v>105</v>
      </c>
      <c r="C84" s="54" t="s">
        <v>106</v>
      </c>
      <c r="D84" s="54"/>
      <c r="E84" s="54"/>
      <c r="F84" s="54"/>
      <c r="G84" s="54"/>
      <c r="H84" s="55"/>
      <c r="I84" s="19">
        <v>190000</v>
      </c>
      <c r="J84" s="34">
        <v>-50000</v>
      </c>
      <c r="K84" s="20">
        <v>140000</v>
      </c>
    </row>
    <row r="85" spans="1:11" x14ac:dyDescent="0.25">
      <c r="A85" s="50" t="s">
        <v>107</v>
      </c>
      <c r="B85" s="48"/>
      <c r="C85" s="48"/>
      <c r="D85" s="48"/>
      <c r="E85" s="48"/>
      <c r="F85" s="48"/>
      <c r="G85" s="48"/>
      <c r="H85" s="51"/>
      <c r="I85" s="18">
        <v>190000</v>
      </c>
      <c r="J85" s="35">
        <v>-50000</v>
      </c>
      <c r="K85" s="21">
        <v>140000</v>
      </c>
    </row>
    <row r="86" spans="1:11" x14ac:dyDescent="0.25">
      <c r="A86" s="22"/>
      <c r="B86" s="16"/>
      <c r="C86" s="16"/>
      <c r="D86" s="16"/>
      <c r="E86" s="16"/>
      <c r="F86" s="16"/>
      <c r="G86" s="16"/>
      <c r="H86" s="16"/>
      <c r="I86" s="23"/>
      <c r="J86" s="36"/>
      <c r="K86" s="24"/>
    </row>
    <row r="87" spans="1:11" x14ac:dyDescent="0.25">
      <c r="A87" s="14" t="s">
        <v>167</v>
      </c>
      <c r="B87" s="48" t="s">
        <v>168</v>
      </c>
      <c r="C87" s="48"/>
      <c r="D87" s="48"/>
      <c r="E87" s="48"/>
      <c r="F87" s="48"/>
      <c r="G87" s="48"/>
      <c r="H87" s="48"/>
      <c r="I87" s="48"/>
      <c r="J87" s="48"/>
      <c r="K87" s="51"/>
    </row>
    <row r="88" spans="1:11" x14ac:dyDescent="0.25">
      <c r="B88" s="7" t="s">
        <v>169</v>
      </c>
      <c r="C88" s="54" t="s">
        <v>170</v>
      </c>
      <c r="D88" s="54"/>
      <c r="E88" s="54"/>
      <c r="F88" s="54"/>
      <c r="G88" s="54"/>
      <c r="H88" s="55"/>
      <c r="I88" s="19">
        <v>148000</v>
      </c>
      <c r="J88" s="34">
        <v>90000</v>
      </c>
      <c r="K88" s="20">
        <v>238000</v>
      </c>
    </row>
    <row r="89" spans="1:11" x14ac:dyDescent="0.25">
      <c r="A89" s="50" t="s">
        <v>171</v>
      </c>
      <c r="B89" s="48"/>
      <c r="C89" s="48"/>
      <c r="D89" s="48"/>
      <c r="E89" s="48"/>
      <c r="F89" s="48"/>
      <c r="G89" s="48"/>
      <c r="H89" s="51"/>
      <c r="I89" s="18">
        <v>148000</v>
      </c>
      <c r="J89" s="35">
        <v>90000</v>
      </c>
      <c r="K89" s="21">
        <v>238000</v>
      </c>
    </row>
    <row r="91" spans="1:11" x14ac:dyDescent="0.25">
      <c r="A91" s="6" t="s">
        <v>40</v>
      </c>
      <c r="B91" s="58" t="s">
        <v>41</v>
      </c>
      <c r="C91" s="58"/>
      <c r="D91" s="58"/>
      <c r="E91" s="58"/>
      <c r="F91" s="58"/>
      <c r="G91" s="58"/>
      <c r="H91" s="58"/>
      <c r="I91" s="58"/>
      <c r="J91" s="58"/>
      <c r="K91" s="59"/>
    </row>
    <row r="92" spans="1:11" x14ac:dyDescent="0.25">
      <c r="B92" s="7" t="s">
        <v>42</v>
      </c>
      <c r="C92" s="54" t="s">
        <v>43</v>
      </c>
      <c r="D92" s="54"/>
      <c r="E92" s="54"/>
      <c r="F92" s="54"/>
      <c r="G92" s="54"/>
      <c r="H92" s="55"/>
      <c r="I92" s="8">
        <v>30000</v>
      </c>
      <c r="J92" s="31">
        <v>129000</v>
      </c>
      <c r="K92" s="9">
        <v>159000</v>
      </c>
    </row>
    <row r="93" spans="1:11" ht="15.95" customHeight="1" x14ac:dyDescent="0.25">
      <c r="A93" s="50" t="s">
        <v>44</v>
      </c>
      <c r="B93" s="48"/>
      <c r="C93" s="48"/>
      <c r="D93" s="48"/>
      <c r="E93" s="48"/>
      <c r="F93" s="48"/>
      <c r="G93" s="48"/>
      <c r="H93" s="51"/>
      <c r="I93" s="10">
        <v>30000</v>
      </c>
      <c r="J93" s="32">
        <v>129000</v>
      </c>
      <c r="K93" s="11">
        <v>159000</v>
      </c>
    </row>
    <row r="94" spans="1:1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</row>
    <row r="95" spans="1:11" x14ac:dyDescent="0.25">
      <c r="A95" s="14" t="s">
        <v>70</v>
      </c>
      <c r="B95" s="48" t="s">
        <v>71</v>
      </c>
      <c r="C95" s="48"/>
      <c r="D95" s="48"/>
      <c r="E95" s="48"/>
      <c r="F95" s="48"/>
      <c r="G95" s="48"/>
      <c r="H95" s="48"/>
      <c r="I95" s="48"/>
      <c r="J95" s="48"/>
      <c r="K95" s="51"/>
    </row>
    <row r="96" spans="1:11" x14ac:dyDescent="0.25">
      <c r="B96" s="7" t="s">
        <v>72</v>
      </c>
      <c r="C96" s="54" t="s">
        <v>73</v>
      </c>
      <c r="D96" s="54"/>
      <c r="E96" s="54"/>
      <c r="F96" s="54"/>
      <c r="G96" s="54"/>
      <c r="H96" s="55"/>
      <c r="I96" s="19">
        <v>1799000</v>
      </c>
      <c r="J96" s="34">
        <v>226000</v>
      </c>
      <c r="K96" s="20">
        <f>SUM(I96:J96)</f>
        <v>2025000</v>
      </c>
    </row>
    <row r="97" spans="1:11" x14ac:dyDescent="0.25">
      <c r="A97" s="50" t="s">
        <v>74</v>
      </c>
      <c r="B97" s="48"/>
      <c r="C97" s="48"/>
      <c r="D97" s="48"/>
      <c r="E97" s="48"/>
      <c r="F97" s="48"/>
      <c r="G97" s="48"/>
      <c r="H97" s="51"/>
      <c r="I97" s="18">
        <v>1799000</v>
      </c>
      <c r="J97" s="35">
        <f>SUM(J96)</f>
        <v>226000</v>
      </c>
      <c r="K97" s="21">
        <f>SUM(K96)</f>
        <v>2025000</v>
      </c>
    </row>
    <row r="98" spans="1:11" x14ac:dyDescent="0.25">
      <c r="A98" s="22"/>
      <c r="B98" s="16"/>
      <c r="C98" s="16"/>
      <c r="D98" s="16"/>
      <c r="E98" s="16"/>
      <c r="F98" s="16"/>
      <c r="G98" s="16"/>
      <c r="H98" s="16"/>
      <c r="I98" s="23"/>
      <c r="J98" s="36"/>
      <c r="K98" s="24"/>
    </row>
    <row r="99" spans="1:11" x14ac:dyDescent="0.25">
      <c r="A99" s="14" t="s">
        <v>75</v>
      </c>
      <c r="B99" s="48" t="s">
        <v>76</v>
      </c>
      <c r="C99" s="48"/>
      <c r="D99" s="48"/>
      <c r="E99" s="48"/>
      <c r="F99" s="48"/>
      <c r="G99" s="48"/>
      <c r="H99" s="48"/>
      <c r="I99" s="48"/>
      <c r="J99" s="48"/>
      <c r="K99" s="51"/>
    </row>
    <row r="100" spans="1:11" x14ac:dyDescent="0.25">
      <c r="B100" s="7" t="s">
        <v>77</v>
      </c>
      <c r="C100" s="54" t="s">
        <v>78</v>
      </c>
      <c r="D100" s="54"/>
      <c r="E100" s="54"/>
      <c r="F100" s="54"/>
      <c r="G100" s="54"/>
      <c r="H100" s="55"/>
      <c r="I100" s="19">
        <v>0</v>
      </c>
      <c r="J100" s="34">
        <v>335000</v>
      </c>
      <c r="K100" s="20">
        <v>335000</v>
      </c>
    </row>
    <row r="101" spans="1:11" x14ac:dyDescent="0.25">
      <c r="A101" s="50" t="s">
        <v>79</v>
      </c>
      <c r="B101" s="48"/>
      <c r="C101" s="48"/>
      <c r="D101" s="48"/>
      <c r="E101" s="48"/>
      <c r="F101" s="48"/>
      <c r="G101" s="48"/>
      <c r="H101" s="51"/>
      <c r="I101" s="18">
        <v>0</v>
      </c>
      <c r="J101" s="35">
        <v>335000</v>
      </c>
      <c r="K101" s="21">
        <v>335000</v>
      </c>
    </row>
    <row r="102" spans="1:11" x14ac:dyDescent="0.25">
      <c r="A102" s="22"/>
      <c r="B102" s="16"/>
      <c r="C102" s="16"/>
      <c r="D102" s="16"/>
      <c r="E102" s="16"/>
      <c r="F102" s="16"/>
      <c r="G102" s="16"/>
      <c r="H102" s="16"/>
      <c r="I102" s="23"/>
      <c r="J102" s="36"/>
      <c r="K102" s="24"/>
    </row>
    <row r="103" spans="1:11" ht="15" customHeight="1" x14ac:dyDescent="0.25">
      <c r="A103" s="6" t="s">
        <v>45</v>
      </c>
      <c r="B103" s="48" t="s">
        <v>46</v>
      </c>
      <c r="C103" s="48"/>
      <c r="D103" s="48"/>
      <c r="E103" s="48"/>
      <c r="F103" s="48"/>
      <c r="G103" s="48"/>
      <c r="H103" s="48"/>
      <c r="I103" s="48"/>
      <c r="J103" s="48"/>
      <c r="K103" s="51"/>
    </row>
    <row r="104" spans="1:11" ht="15" customHeight="1" x14ac:dyDescent="0.25">
      <c r="B104" s="3" t="s">
        <v>47</v>
      </c>
      <c r="C104" s="56" t="s">
        <v>48</v>
      </c>
      <c r="D104" s="56"/>
      <c r="E104" s="56"/>
      <c r="F104" s="56"/>
      <c r="G104" s="56"/>
      <c r="H104" s="57"/>
      <c r="I104" s="8">
        <v>1057000</v>
      </c>
      <c r="J104" s="31">
        <v>-435000</v>
      </c>
      <c r="K104" s="9">
        <v>622000</v>
      </c>
    </row>
    <row r="105" spans="1:11" ht="15" customHeight="1" x14ac:dyDescent="0.25">
      <c r="B105" s="7" t="s">
        <v>49</v>
      </c>
      <c r="C105" s="56" t="s">
        <v>50</v>
      </c>
      <c r="D105" s="56"/>
      <c r="E105" s="56"/>
      <c r="F105" s="56"/>
      <c r="G105" s="56"/>
      <c r="H105" s="57"/>
      <c r="I105" s="8">
        <v>0</v>
      </c>
      <c r="J105" s="31">
        <v>600000</v>
      </c>
      <c r="K105" s="9">
        <v>600000</v>
      </c>
    </row>
    <row r="106" spans="1:11" ht="15.95" customHeight="1" x14ac:dyDescent="0.25">
      <c r="A106" s="50" t="s">
        <v>51</v>
      </c>
      <c r="B106" s="48"/>
      <c r="C106" s="48"/>
      <c r="D106" s="48"/>
      <c r="E106" s="48"/>
      <c r="F106" s="48"/>
      <c r="G106" s="48"/>
      <c r="H106" s="51"/>
      <c r="I106" s="10">
        <f>SUM(I104:I105)</f>
        <v>1057000</v>
      </c>
      <c r="J106" s="42">
        <f t="shared" ref="J106:K106" si="4">SUM(J104:J105)</f>
        <v>165000</v>
      </c>
      <c r="K106" s="10">
        <f t="shared" si="4"/>
        <v>1222000</v>
      </c>
    </row>
    <row r="107" spans="1:1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1:11" x14ac:dyDescent="0.25">
      <c r="A108" s="14" t="s">
        <v>162</v>
      </c>
      <c r="B108" s="48" t="s">
        <v>163</v>
      </c>
      <c r="C108" s="48"/>
      <c r="D108" s="48"/>
      <c r="E108" s="48"/>
      <c r="F108" s="48"/>
      <c r="G108" s="48"/>
      <c r="H108" s="48"/>
      <c r="I108" s="48"/>
      <c r="J108" s="48"/>
      <c r="K108" s="51"/>
    </row>
    <row r="109" spans="1:11" x14ac:dyDescent="0.25">
      <c r="B109" s="7" t="s">
        <v>164</v>
      </c>
      <c r="C109" s="54" t="s">
        <v>165</v>
      </c>
      <c r="D109" s="54"/>
      <c r="E109" s="54"/>
      <c r="F109" s="54"/>
      <c r="G109" s="54"/>
      <c r="H109" s="55"/>
      <c r="I109" s="19">
        <v>0</v>
      </c>
      <c r="J109" s="34">
        <v>438000</v>
      </c>
      <c r="K109" s="20">
        <v>438000</v>
      </c>
    </row>
    <row r="110" spans="1:11" x14ac:dyDescent="0.25">
      <c r="A110" s="50" t="s">
        <v>166</v>
      </c>
      <c r="B110" s="48"/>
      <c r="C110" s="48"/>
      <c r="D110" s="48"/>
      <c r="E110" s="48"/>
      <c r="F110" s="48"/>
      <c r="G110" s="48"/>
      <c r="H110" s="51"/>
      <c r="I110" s="18">
        <v>0</v>
      </c>
      <c r="J110" s="35">
        <v>438000</v>
      </c>
      <c r="K110" s="21">
        <v>438000</v>
      </c>
    </row>
    <row r="111" spans="1:1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</row>
    <row r="112" spans="1:11" ht="15" customHeight="1" x14ac:dyDescent="0.25">
      <c r="A112" s="6" t="s">
        <v>52</v>
      </c>
      <c r="B112" s="48" t="s">
        <v>53</v>
      </c>
      <c r="C112" s="48"/>
      <c r="D112" s="48"/>
      <c r="E112" s="48"/>
      <c r="F112" s="48"/>
      <c r="G112" s="48"/>
      <c r="H112" s="48"/>
      <c r="I112" s="48"/>
      <c r="J112" s="48"/>
      <c r="K112" s="51"/>
    </row>
    <row r="113" spans="1:11" x14ac:dyDescent="0.25">
      <c r="B113" s="7" t="s">
        <v>54</v>
      </c>
      <c r="C113" s="54" t="s">
        <v>55</v>
      </c>
      <c r="D113" s="54"/>
      <c r="E113" s="54"/>
      <c r="F113" s="54"/>
      <c r="G113" s="54"/>
      <c r="H113" s="55"/>
      <c r="I113" s="8">
        <v>0</v>
      </c>
      <c r="J113" s="31">
        <v>1337000</v>
      </c>
      <c r="K113" s="9">
        <v>1337000</v>
      </c>
    </row>
    <row r="114" spans="1:11" ht="15.95" customHeight="1" x14ac:dyDescent="0.25">
      <c r="A114" s="50" t="s">
        <v>56</v>
      </c>
      <c r="B114" s="48"/>
      <c r="C114" s="48"/>
      <c r="D114" s="48"/>
      <c r="E114" s="48"/>
      <c r="F114" s="48"/>
      <c r="G114" s="48"/>
      <c r="H114" s="51"/>
      <c r="I114" s="10">
        <v>0</v>
      </c>
      <c r="J114" s="32">
        <v>1337000</v>
      </c>
      <c r="K114" s="11">
        <v>1337000</v>
      </c>
    </row>
    <row r="115" spans="1:1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 x14ac:dyDescent="0.25">
      <c r="A116" s="14" t="s">
        <v>172</v>
      </c>
      <c r="B116" s="48" t="s">
        <v>173</v>
      </c>
      <c r="C116" s="48"/>
      <c r="D116" s="48"/>
      <c r="E116" s="48"/>
      <c r="F116" s="48"/>
      <c r="G116" s="48"/>
      <c r="H116" s="48"/>
      <c r="I116" s="48"/>
      <c r="J116" s="48"/>
      <c r="K116" s="51"/>
    </row>
    <row r="117" spans="1:11" x14ac:dyDescent="0.25">
      <c r="B117" s="7" t="s">
        <v>174</v>
      </c>
      <c r="C117" s="52" t="s">
        <v>175</v>
      </c>
      <c r="D117" s="52"/>
      <c r="E117" s="52"/>
      <c r="F117" s="52"/>
      <c r="G117" s="52"/>
      <c r="H117" s="53"/>
      <c r="I117" s="27">
        <v>29384500</v>
      </c>
      <c r="J117" s="37">
        <v>-9941000</v>
      </c>
      <c r="K117" s="28">
        <f>SUM(I117:J117)</f>
        <v>19443500</v>
      </c>
    </row>
    <row r="118" spans="1:11" x14ac:dyDescent="0.25">
      <c r="A118" s="50" t="s">
        <v>176</v>
      </c>
      <c r="B118" s="48"/>
      <c r="C118" s="48"/>
      <c r="D118" s="48"/>
      <c r="E118" s="48"/>
      <c r="F118" s="48"/>
      <c r="G118" s="48"/>
      <c r="H118" s="51"/>
      <c r="I118" s="18">
        <f>SUM(I117)</f>
        <v>29384500</v>
      </c>
      <c r="J118" s="39">
        <f>SUM(J117)</f>
        <v>-9941000</v>
      </c>
      <c r="K118" s="47">
        <f>SUM(K117)</f>
        <v>19443500</v>
      </c>
    </row>
    <row r="119" spans="1:1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</row>
    <row r="120" spans="1:11" ht="15.95" customHeight="1" x14ac:dyDescent="0.25">
      <c r="A120" s="72" t="s">
        <v>57</v>
      </c>
      <c r="B120" s="73"/>
      <c r="C120" s="73"/>
      <c r="D120" s="73"/>
      <c r="E120" s="73"/>
      <c r="F120" s="73"/>
      <c r="G120" s="73"/>
      <c r="H120" s="74"/>
      <c r="I120" s="12">
        <f>I118+I114+I110+I106+I101+I97+I93+I89+I85+I81+I77+I72+I68+I64+I56+I52+I60</f>
        <v>40141500</v>
      </c>
      <c r="J120" s="41">
        <f>J118+J114+J110+J106+J101+J97+J93+J89+J85+J81+J77+J72+J68+J64+J56+J52+J60</f>
        <v>-5372500</v>
      </c>
      <c r="K120" s="46">
        <f>K118+K114+K110+K106+K101+K97+K93+K89+K85+K81+K77+K72+K68+K64+K56+K52+K60</f>
        <v>34769000</v>
      </c>
    </row>
    <row r="121" spans="1:1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</row>
    <row r="122" spans="1:11" ht="45" customHeight="1" x14ac:dyDescent="0.25">
      <c r="A122" s="62" t="s">
        <v>58</v>
      </c>
      <c r="B122" s="63"/>
      <c r="C122" s="63"/>
      <c r="D122" s="63"/>
      <c r="E122" s="63"/>
      <c r="F122" s="63"/>
      <c r="G122" s="63"/>
      <c r="H122" s="64"/>
      <c r="I122" s="4" t="s">
        <v>177</v>
      </c>
      <c r="J122" s="30" t="s">
        <v>178</v>
      </c>
      <c r="K122" s="5" t="s">
        <v>179</v>
      </c>
    </row>
    <row r="123" spans="1:11" x14ac:dyDescent="0.25">
      <c r="A123" s="6" t="s">
        <v>30</v>
      </c>
      <c r="B123" s="58" t="s">
        <v>31</v>
      </c>
      <c r="C123" s="58"/>
      <c r="D123" s="58"/>
      <c r="E123" s="58"/>
      <c r="F123" s="58"/>
      <c r="G123" s="58"/>
      <c r="H123" s="58"/>
      <c r="I123" s="58"/>
      <c r="J123" s="58"/>
      <c r="K123" s="59"/>
    </row>
    <row r="124" spans="1:11" x14ac:dyDescent="0.25">
      <c r="B124" s="7" t="s">
        <v>59</v>
      </c>
      <c r="C124" s="54" t="s">
        <v>33</v>
      </c>
      <c r="D124" s="54"/>
      <c r="E124" s="54"/>
      <c r="F124" s="54"/>
      <c r="G124" s="54"/>
      <c r="H124" s="55"/>
      <c r="I124" s="8">
        <v>0</v>
      </c>
      <c r="J124" s="31">
        <v>401500</v>
      </c>
      <c r="K124" s="9">
        <v>401500</v>
      </c>
    </row>
    <row r="125" spans="1:11" ht="15.95" customHeight="1" x14ac:dyDescent="0.25">
      <c r="A125" s="50" t="s">
        <v>34</v>
      </c>
      <c r="B125" s="48"/>
      <c r="C125" s="48"/>
      <c r="D125" s="48"/>
      <c r="E125" s="48"/>
      <c r="F125" s="48"/>
      <c r="G125" s="48"/>
      <c r="H125" s="51"/>
      <c r="I125" s="10">
        <f>SUM(I124)</f>
        <v>0</v>
      </c>
      <c r="J125" s="42">
        <f t="shared" ref="J125:K125" si="5">SUM(J124)</f>
        <v>401500</v>
      </c>
      <c r="K125" s="47">
        <f t="shared" si="5"/>
        <v>401500</v>
      </c>
    </row>
    <row r="126" spans="1:1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</row>
    <row r="127" spans="1:11" x14ac:dyDescent="0.25">
      <c r="A127" s="14" t="s">
        <v>108</v>
      </c>
      <c r="B127" s="48" t="s">
        <v>109</v>
      </c>
      <c r="C127" s="48"/>
      <c r="D127" s="48"/>
      <c r="E127" s="48"/>
      <c r="F127" s="48"/>
      <c r="G127" s="48"/>
      <c r="H127" s="48"/>
      <c r="I127" s="48"/>
      <c r="J127" s="48"/>
      <c r="K127" s="51"/>
    </row>
    <row r="128" spans="1:11" x14ac:dyDescent="0.25">
      <c r="B128" s="7" t="s">
        <v>110</v>
      </c>
      <c r="C128" s="54" t="s">
        <v>111</v>
      </c>
      <c r="D128" s="54"/>
      <c r="E128" s="54"/>
      <c r="F128" s="54"/>
      <c r="G128" s="54"/>
      <c r="H128" s="55"/>
      <c r="I128" s="19">
        <v>123000</v>
      </c>
      <c r="J128" s="34">
        <v>7000</v>
      </c>
      <c r="K128" s="20">
        <v>130000</v>
      </c>
    </row>
    <row r="129" spans="1:11" x14ac:dyDescent="0.25">
      <c r="A129" s="50" t="s">
        <v>112</v>
      </c>
      <c r="B129" s="48"/>
      <c r="C129" s="48"/>
      <c r="D129" s="48"/>
      <c r="E129" s="48"/>
      <c r="F129" s="48"/>
      <c r="G129" s="48"/>
      <c r="H129" s="51"/>
      <c r="I129" s="18">
        <v>123000</v>
      </c>
      <c r="J129" s="35">
        <v>7000</v>
      </c>
      <c r="K129" s="21">
        <v>130000</v>
      </c>
    </row>
    <row r="130" spans="1:1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</row>
    <row r="131" spans="1:11" x14ac:dyDescent="0.25">
      <c r="A131" s="14" t="s">
        <v>91</v>
      </c>
      <c r="B131" s="48" t="s">
        <v>92</v>
      </c>
      <c r="C131" s="48"/>
      <c r="D131" s="48"/>
      <c r="E131" s="48"/>
      <c r="F131" s="48"/>
      <c r="G131" s="48"/>
      <c r="H131" s="48"/>
      <c r="I131" s="48"/>
      <c r="J131" s="48"/>
      <c r="K131" s="51"/>
    </row>
    <row r="132" spans="1:11" x14ac:dyDescent="0.25">
      <c r="B132" s="22" t="s">
        <v>113</v>
      </c>
      <c r="C132" s="56" t="s">
        <v>114</v>
      </c>
      <c r="D132" s="56"/>
      <c r="E132" s="56"/>
      <c r="F132" s="56"/>
      <c r="G132" s="56"/>
      <c r="H132" s="57"/>
      <c r="I132" s="19">
        <v>3200000</v>
      </c>
      <c r="J132" s="34">
        <v>-770000</v>
      </c>
      <c r="K132" s="20">
        <v>2430000</v>
      </c>
    </row>
    <row r="133" spans="1:11" x14ac:dyDescent="0.25">
      <c r="B133" s="7" t="s">
        <v>115</v>
      </c>
      <c r="C133" s="54" t="s">
        <v>116</v>
      </c>
      <c r="D133" s="54"/>
      <c r="E133" s="54"/>
      <c r="F133" s="54"/>
      <c r="G133" s="54"/>
      <c r="H133" s="55"/>
      <c r="I133" s="19">
        <v>0</v>
      </c>
      <c r="J133" s="34">
        <v>160000</v>
      </c>
      <c r="K133" s="20">
        <v>160000</v>
      </c>
    </row>
    <row r="134" spans="1:11" x14ac:dyDescent="0.25">
      <c r="A134" s="50" t="s">
        <v>95</v>
      </c>
      <c r="B134" s="48"/>
      <c r="C134" s="48"/>
      <c r="D134" s="48"/>
      <c r="E134" s="48"/>
      <c r="F134" s="48"/>
      <c r="G134" s="48"/>
      <c r="H134" s="51"/>
      <c r="I134" s="18">
        <v>3200000</v>
      </c>
      <c r="J134" s="35">
        <v>-610000</v>
      </c>
      <c r="K134" s="21">
        <v>2590000</v>
      </c>
    </row>
    <row r="135" spans="1:1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spans="1:11" x14ac:dyDescent="0.25">
      <c r="A136" s="14" t="s">
        <v>117</v>
      </c>
      <c r="B136" s="48" t="s">
        <v>118</v>
      </c>
      <c r="C136" s="48"/>
      <c r="D136" s="48"/>
      <c r="E136" s="48"/>
      <c r="F136" s="48"/>
      <c r="G136" s="48"/>
      <c r="H136" s="48"/>
      <c r="I136" s="48"/>
      <c r="J136" s="48"/>
      <c r="K136" s="51"/>
    </row>
    <row r="137" spans="1:11" x14ac:dyDescent="0.25">
      <c r="B137" s="7" t="s">
        <v>119</v>
      </c>
      <c r="C137" s="54" t="s">
        <v>120</v>
      </c>
      <c r="D137" s="54"/>
      <c r="E137" s="54"/>
      <c r="F137" s="54"/>
      <c r="G137" s="54"/>
      <c r="H137" s="55"/>
      <c r="I137" s="19">
        <v>0</v>
      </c>
      <c r="J137" s="34">
        <v>82000</v>
      </c>
      <c r="K137" s="20">
        <v>82000</v>
      </c>
    </row>
    <row r="138" spans="1:11" x14ac:dyDescent="0.25">
      <c r="A138" s="50" t="s">
        <v>121</v>
      </c>
      <c r="B138" s="48"/>
      <c r="C138" s="48"/>
      <c r="D138" s="48"/>
      <c r="E138" s="48"/>
      <c r="F138" s="48"/>
      <c r="G138" s="48"/>
      <c r="H138" s="51"/>
      <c r="I138" s="18">
        <v>0</v>
      </c>
      <c r="J138" s="35">
        <v>82000</v>
      </c>
      <c r="K138" s="21">
        <v>82000</v>
      </c>
    </row>
    <row r="139" spans="1:1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</row>
    <row r="140" spans="1:11" x14ac:dyDescent="0.25">
      <c r="A140" s="6" t="s">
        <v>60</v>
      </c>
      <c r="B140" s="58" t="s">
        <v>61</v>
      </c>
      <c r="C140" s="58"/>
      <c r="D140" s="58"/>
      <c r="E140" s="58"/>
      <c r="F140" s="58"/>
      <c r="G140" s="58"/>
      <c r="H140" s="58"/>
      <c r="I140" s="58"/>
      <c r="J140" s="58"/>
      <c r="K140" s="59"/>
    </row>
    <row r="141" spans="1:11" x14ac:dyDescent="0.25">
      <c r="B141" s="3" t="s">
        <v>62</v>
      </c>
      <c r="C141" s="68" t="s">
        <v>63</v>
      </c>
      <c r="D141" s="68"/>
      <c r="E141" s="68"/>
      <c r="F141" s="68"/>
      <c r="G141" s="68"/>
      <c r="H141" s="69"/>
      <c r="I141" s="8">
        <v>2000000</v>
      </c>
      <c r="J141" s="31">
        <v>-2000000</v>
      </c>
      <c r="K141" s="9">
        <v>0</v>
      </c>
    </row>
    <row r="142" spans="1:11" x14ac:dyDescent="0.25">
      <c r="B142" s="7" t="s">
        <v>64</v>
      </c>
      <c r="C142" s="54" t="s">
        <v>65</v>
      </c>
      <c r="D142" s="54"/>
      <c r="E142" s="54"/>
      <c r="F142" s="54"/>
      <c r="G142" s="54"/>
      <c r="H142" s="55"/>
      <c r="I142" s="8">
        <v>166000</v>
      </c>
      <c r="J142" s="31">
        <v>2000000</v>
      </c>
      <c r="K142" s="9">
        <v>2166000</v>
      </c>
    </row>
    <row r="143" spans="1:11" ht="15.95" customHeight="1" x14ac:dyDescent="0.25">
      <c r="A143" s="50" t="s">
        <v>66</v>
      </c>
      <c r="B143" s="48"/>
      <c r="C143" s="48"/>
      <c r="D143" s="48"/>
      <c r="E143" s="48"/>
      <c r="F143" s="48"/>
      <c r="G143" s="48"/>
      <c r="H143" s="51"/>
      <c r="I143" s="10">
        <v>2166000</v>
      </c>
      <c r="J143" s="32">
        <v>0</v>
      </c>
      <c r="K143" s="11">
        <v>2166000</v>
      </c>
    </row>
    <row r="144" spans="1:11" ht="15.95" customHeight="1" x14ac:dyDescent="0.25">
      <c r="A144" s="22"/>
      <c r="B144" s="16"/>
      <c r="C144" s="16"/>
      <c r="D144" s="16"/>
      <c r="E144" s="16"/>
      <c r="F144" s="16"/>
      <c r="G144" s="16"/>
      <c r="H144" s="16"/>
      <c r="I144" s="23"/>
      <c r="J144" s="36"/>
      <c r="K144" s="24"/>
    </row>
    <row r="145" spans="1:11" x14ac:dyDescent="0.25">
      <c r="A145" s="14" t="s">
        <v>122</v>
      </c>
      <c r="B145" s="48" t="s">
        <v>123</v>
      </c>
      <c r="C145" s="48"/>
      <c r="D145" s="48"/>
      <c r="E145" s="48"/>
      <c r="F145" s="48"/>
      <c r="G145" s="48"/>
      <c r="H145" s="48"/>
      <c r="I145" s="48"/>
      <c r="J145" s="48"/>
      <c r="K145" s="51"/>
    </row>
    <row r="146" spans="1:11" x14ac:dyDescent="0.25">
      <c r="B146" s="22" t="s">
        <v>124</v>
      </c>
      <c r="C146" s="56" t="s">
        <v>125</v>
      </c>
      <c r="D146" s="56"/>
      <c r="E146" s="56"/>
      <c r="F146" s="56"/>
      <c r="G146" s="56"/>
      <c r="H146" s="57"/>
      <c r="I146" s="19">
        <v>0</v>
      </c>
      <c r="J146" s="34">
        <v>160000</v>
      </c>
      <c r="K146" s="20">
        <v>160000</v>
      </c>
    </row>
    <row r="147" spans="1:11" x14ac:dyDescent="0.25">
      <c r="B147" s="7" t="s">
        <v>126</v>
      </c>
      <c r="C147" s="54" t="s">
        <v>186</v>
      </c>
      <c r="D147" s="54"/>
      <c r="E147" s="54"/>
      <c r="F147" s="54"/>
      <c r="G147" s="54"/>
      <c r="H147" s="55"/>
      <c r="I147" s="19">
        <v>0</v>
      </c>
      <c r="J147" s="34">
        <v>150000</v>
      </c>
      <c r="K147" s="20">
        <v>150000</v>
      </c>
    </row>
    <row r="148" spans="1:11" x14ac:dyDescent="0.25">
      <c r="A148" s="50" t="s">
        <v>127</v>
      </c>
      <c r="B148" s="48"/>
      <c r="C148" s="48"/>
      <c r="D148" s="48"/>
      <c r="E148" s="48"/>
      <c r="F148" s="48"/>
      <c r="G148" s="48"/>
      <c r="H148" s="51"/>
      <c r="I148" s="18">
        <v>0</v>
      </c>
      <c r="J148" s="35">
        <v>310000</v>
      </c>
      <c r="K148" s="21">
        <v>310000</v>
      </c>
    </row>
    <row r="149" spans="1:1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</row>
    <row r="150" spans="1:11" x14ac:dyDescent="0.25">
      <c r="A150" s="14" t="s">
        <v>128</v>
      </c>
      <c r="B150" s="48" t="s">
        <v>129</v>
      </c>
      <c r="C150" s="48"/>
      <c r="D150" s="48"/>
      <c r="E150" s="48"/>
      <c r="F150" s="48"/>
      <c r="G150" s="48"/>
      <c r="H150" s="48"/>
      <c r="I150" s="48"/>
      <c r="J150" s="48"/>
      <c r="K150" s="51"/>
    </row>
    <row r="151" spans="1:11" x14ac:dyDescent="0.25">
      <c r="B151" s="7" t="s">
        <v>130</v>
      </c>
      <c r="C151" s="54" t="s">
        <v>131</v>
      </c>
      <c r="D151" s="54"/>
      <c r="E151" s="54"/>
      <c r="F151" s="54"/>
      <c r="G151" s="54"/>
      <c r="H151" s="55"/>
      <c r="I151" s="19">
        <v>0</v>
      </c>
      <c r="J151" s="34">
        <v>2000000</v>
      </c>
      <c r="K151" s="20">
        <v>2000000</v>
      </c>
    </row>
    <row r="152" spans="1:11" x14ac:dyDescent="0.25">
      <c r="A152" s="50" t="s">
        <v>132</v>
      </c>
      <c r="B152" s="48"/>
      <c r="C152" s="48"/>
      <c r="D152" s="48"/>
      <c r="E152" s="48"/>
      <c r="F152" s="48"/>
      <c r="G152" s="48"/>
      <c r="H152" s="51"/>
      <c r="I152" s="18">
        <v>0</v>
      </c>
      <c r="J152" s="35">
        <v>2000000</v>
      </c>
      <c r="K152" s="21">
        <v>2000000</v>
      </c>
    </row>
    <row r="153" spans="1:1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</row>
    <row r="154" spans="1:11" x14ac:dyDescent="0.25">
      <c r="A154" s="14" t="s">
        <v>133</v>
      </c>
      <c r="B154" s="48" t="s">
        <v>134</v>
      </c>
      <c r="C154" s="48"/>
      <c r="D154" s="48"/>
      <c r="E154" s="48"/>
      <c r="F154" s="48"/>
      <c r="G154" s="48"/>
      <c r="H154" s="48"/>
      <c r="I154" s="48"/>
      <c r="J154" s="48"/>
      <c r="K154" s="51"/>
    </row>
    <row r="155" spans="1:11" x14ac:dyDescent="0.25">
      <c r="B155" s="22" t="s">
        <v>135</v>
      </c>
      <c r="C155" s="56" t="s">
        <v>187</v>
      </c>
      <c r="D155" s="56"/>
      <c r="E155" s="56"/>
      <c r="F155" s="56"/>
      <c r="G155" s="56"/>
      <c r="H155" s="57"/>
      <c r="I155" s="19">
        <v>0</v>
      </c>
      <c r="J155" s="34">
        <v>30000</v>
      </c>
      <c r="K155" s="20">
        <v>30000</v>
      </c>
    </row>
    <row r="156" spans="1:11" x14ac:dyDescent="0.25">
      <c r="B156" s="7" t="s">
        <v>136</v>
      </c>
      <c r="C156" s="54" t="s">
        <v>137</v>
      </c>
      <c r="D156" s="54"/>
      <c r="E156" s="54"/>
      <c r="F156" s="54"/>
      <c r="G156" s="54"/>
      <c r="H156" s="55"/>
      <c r="I156" s="19">
        <v>60000</v>
      </c>
      <c r="J156" s="34">
        <v>13500</v>
      </c>
      <c r="K156" s="20">
        <v>73500</v>
      </c>
    </row>
    <row r="157" spans="1:11" x14ac:dyDescent="0.25">
      <c r="A157" s="50" t="s">
        <v>138</v>
      </c>
      <c r="B157" s="48"/>
      <c r="C157" s="48"/>
      <c r="D157" s="48"/>
      <c r="E157" s="48"/>
      <c r="F157" s="48"/>
      <c r="G157" s="48"/>
      <c r="H157" s="51"/>
      <c r="I157" s="18">
        <v>60000</v>
      </c>
      <c r="J157" s="35">
        <v>43500</v>
      </c>
      <c r="K157" s="21">
        <v>103500</v>
      </c>
    </row>
    <row r="158" spans="1:1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</row>
    <row r="159" spans="1:11" x14ac:dyDescent="0.25">
      <c r="A159" s="14" t="s">
        <v>139</v>
      </c>
      <c r="B159" s="48" t="s">
        <v>140</v>
      </c>
      <c r="C159" s="48"/>
      <c r="D159" s="48"/>
      <c r="E159" s="48"/>
      <c r="F159" s="48"/>
      <c r="G159" s="48"/>
      <c r="H159" s="48"/>
      <c r="I159" s="48"/>
      <c r="J159" s="48"/>
      <c r="K159" s="51"/>
    </row>
    <row r="160" spans="1:11" x14ac:dyDescent="0.25">
      <c r="B160" s="7" t="s">
        <v>141</v>
      </c>
      <c r="C160" s="54" t="s">
        <v>142</v>
      </c>
      <c r="D160" s="54"/>
      <c r="E160" s="54"/>
      <c r="F160" s="54"/>
      <c r="G160" s="54"/>
      <c r="H160" s="55"/>
      <c r="I160" s="19">
        <v>5450000</v>
      </c>
      <c r="J160" s="34">
        <v>520000</v>
      </c>
      <c r="K160" s="20">
        <v>5970000</v>
      </c>
    </row>
    <row r="161" spans="1:11" x14ac:dyDescent="0.25">
      <c r="A161" s="50" t="s">
        <v>143</v>
      </c>
      <c r="B161" s="48"/>
      <c r="C161" s="48"/>
      <c r="D161" s="48"/>
      <c r="E161" s="48"/>
      <c r="F161" s="48"/>
      <c r="G161" s="48"/>
      <c r="H161" s="51"/>
      <c r="I161" s="18">
        <v>5450000</v>
      </c>
      <c r="J161" s="35">
        <v>520000</v>
      </c>
      <c r="K161" s="21">
        <v>5970000</v>
      </c>
    </row>
    <row r="162" spans="1:1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</row>
    <row r="163" spans="1:11" x14ac:dyDescent="0.25">
      <c r="A163" s="14" t="s">
        <v>144</v>
      </c>
      <c r="B163" s="48" t="s">
        <v>145</v>
      </c>
      <c r="C163" s="48"/>
      <c r="D163" s="48"/>
      <c r="E163" s="48"/>
      <c r="F163" s="48"/>
      <c r="G163" s="48"/>
      <c r="H163" s="48"/>
      <c r="I163" s="48"/>
      <c r="J163" s="48"/>
      <c r="K163" s="51"/>
    </row>
    <row r="164" spans="1:11" x14ac:dyDescent="0.25">
      <c r="B164" s="7" t="s">
        <v>146</v>
      </c>
      <c r="C164" s="54" t="s">
        <v>147</v>
      </c>
      <c r="D164" s="54"/>
      <c r="E164" s="54"/>
      <c r="F164" s="54"/>
      <c r="G164" s="54"/>
      <c r="H164" s="55"/>
      <c r="I164" s="19">
        <v>644000</v>
      </c>
      <c r="J164" s="34">
        <v>-360000</v>
      </c>
      <c r="K164" s="20">
        <v>284000</v>
      </c>
    </row>
    <row r="165" spans="1:11" x14ac:dyDescent="0.25">
      <c r="A165" s="50" t="s">
        <v>148</v>
      </c>
      <c r="B165" s="48"/>
      <c r="C165" s="48"/>
      <c r="D165" s="48"/>
      <c r="E165" s="48"/>
      <c r="F165" s="48"/>
      <c r="G165" s="48"/>
      <c r="H165" s="51"/>
      <c r="I165" s="18">
        <v>644000</v>
      </c>
      <c r="J165" s="35">
        <v>-360000</v>
      </c>
      <c r="K165" s="21">
        <v>284000</v>
      </c>
    </row>
    <row r="166" spans="1:1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</row>
    <row r="167" spans="1:11" x14ac:dyDescent="0.25">
      <c r="A167" s="14" t="s">
        <v>103</v>
      </c>
      <c r="B167" s="48" t="s">
        <v>104</v>
      </c>
      <c r="C167" s="48"/>
      <c r="D167" s="48"/>
      <c r="E167" s="48"/>
      <c r="F167" s="48"/>
      <c r="G167" s="48"/>
      <c r="H167" s="48"/>
      <c r="I167" s="48"/>
      <c r="J167" s="48"/>
      <c r="K167" s="51"/>
    </row>
    <row r="168" spans="1:11" x14ac:dyDescent="0.25">
      <c r="B168" s="7" t="s">
        <v>149</v>
      </c>
      <c r="C168" s="54" t="s">
        <v>150</v>
      </c>
      <c r="D168" s="54"/>
      <c r="E168" s="54"/>
      <c r="F168" s="54"/>
      <c r="G168" s="54"/>
      <c r="H168" s="55"/>
      <c r="I168" s="19">
        <v>500000</v>
      </c>
      <c r="J168" s="34">
        <v>7135500</v>
      </c>
      <c r="K168" s="20">
        <f>SUM(I168:J168)</f>
        <v>7635500</v>
      </c>
    </row>
    <row r="169" spans="1:11" x14ac:dyDescent="0.25">
      <c r="A169" s="50" t="s">
        <v>107</v>
      </c>
      <c r="B169" s="48"/>
      <c r="C169" s="48"/>
      <c r="D169" s="48"/>
      <c r="E169" s="48"/>
      <c r="F169" s="48"/>
      <c r="G169" s="48"/>
      <c r="H169" s="51"/>
      <c r="I169" s="18">
        <v>500000</v>
      </c>
      <c r="J169" s="35">
        <f>J168</f>
        <v>7135500</v>
      </c>
      <c r="K169" s="21">
        <f>K168</f>
        <v>7635500</v>
      </c>
    </row>
    <row r="170" spans="1:1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</row>
    <row r="171" spans="1:11" ht="15.95" customHeight="1" x14ac:dyDescent="0.25">
      <c r="A171" s="72" t="s">
        <v>67</v>
      </c>
      <c r="B171" s="73"/>
      <c r="C171" s="73"/>
      <c r="D171" s="73"/>
      <c r="E171" s="73"/>
      <c r="F171" s="73"/>
      <c r="G171" s="73"/>
      <c r="H171" s="74"/>
      <c r="I171" s="12">
        <f>I169+I165+I161+I157+I152+I148+I143+I138+I134+I129+I125</f>
        <v>12143000</v>
      </c>
      <c r="J171" s="41">
        <f t="shared" ref="J171:K171" si="6">J169+J165+J161+J157+J152+J148+J143+J138+J134+J129+J125</f>
        <v>9529500</v>
      </c>
      <c r="K171" s="46">
        <f t="shared" si="6"/>
        <v>21672500</v>
      </c>
    </row>
    <row r="172" spans="1:1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</row>
    <row r="173" spans="1:11" ht="18" customHeight="1" x14ac:dyDescent="0.25">
      <c r="A173" s="72" t="s">
        <v>68</v>
      </c>
      <c r="B173" s="73"/>
      <c r="C173" s="73"/>
      <c r="D173" s="73"/>
      <c r="E173" s="73"/>
      <c r="F173" s="73"/>
      <c r="G173" s="73"/>
      <c r="H173" s="74"/>
      <c r="I173" s="12">
        <f>I171+I120</f>
        <v>52284500</v>
      </c>
      <c r="J173" s="41">
        <f>J171+J120</f>
        <v>4157000</v>
      </c>
      <c r="K173" s="46">
        <f>K171+K120</f>
        <v>56441500</v>
      </c>
    </row>
    <row r="174" spans="1:11" x14ac:dyDescent="0.25">
      <c r="A174" s="43"/>
      <c r="K174" s="44">
        <f>I173+J173</f>
        <v>56441500</v>
      </c>
    </row>
    <row r="175" spans="1:11" x14ac:dyDescent="0.25">
      <c r="K175" s="45" t="s">
        <v>180</v>
      </c>
    </row>
  </sheetData>
  <mergeCells count="199">
    <mergeCell ref="B123:H123"/>
    <mergeCell ref="A122:H122"/>
    <mergeCell ref="A121:K121"/>
    <mergeCell ref="A120:H120"/>
    <mergeCell ref="A115:K115"/>
    <mergeCell ref="B91:H91"/>
    <mergeCell ref="I91:K91"/>
    <mergeCell ref="A94:K94"/>
    <mergeCell ref="A148:H148"/>
    <mergeCell ref="A173:H173"/>
    <mergeCell ref="A172:K172"/>
    <mergeCell ref="A171:H171"/>
    <mergeCell ref="A143:H143"/>
    <mergeCell ref="C142:H142"/>
    <mergeCell ref="I140:K140"/>
    <mergeCell ref="C141:H141"/>
    <mergeCell ref="B140:H140"/>
    <mergeCell ref="A126:K126"/>
    <mergeCell ref="A138:H138"/>
    <mergeCell ref="C137:H137"/>
    <mergeCell ref="A135:K135"/>
    <mergeCell ref="A153:K153"/>
    <mergeCell ref="A152:H152"/>
    <mergeCell ref="I150:K150"/>
    <mergeCell ref="C151:H151"/>
    <mergeCell ref="B150:H150"/>
    <mergeCell ref="A149:K149"/>
    <mergeCell ref="B136:H136"/>
    <mergeCell ref="I136:K136"/>
    <mergeCell ref="A125:H125"/>
    <mergeCell ref="I154:K154"/>
    <mergeCell ref="A170:K170"/>
    <mergeCell ref="A169:H169"/>
    <mergeCell ref="C168:H168"/>
    <mergeCell ref="A166:K166"/>
    <mergeCell ref="B167:H167"/>
    <mergeCell ref="I167:K167"/>
    <mergeCell ref="A165:H165"/>
    <mergeCell ref="C164:H164"/>
    <mergeCell ref="A162:K162"/>
    <mergeCell ref="B163:H163"/>
    <mergeCell ref="I163:K163"/>
    <mergeCell ref="C155:H155"/>
    <mergeCell ref="B154:H154"/>
    <mergeCell ref="A161:H161"/>
    <mergeCell ref="C160:H160"/>
    <mergeCell ref="A158:K158"/>
    <mergeCell ref="B159:H159"/>
    <mergeCell ref="C146:H146"/>
    <mergeCell ref="C147:H147"/>
    <mergeCell ref="A139:K139"/>
    <mergeCell ref="B145:H145"/>
    <mergeCell ref="I145:K145"/>
    <mergeCell ref="I159:K159"/>
    <mergeCell ref="A157:H157"/>
    <mergeCell ref="C156:H156"/>
    <mergeCell ref="A1:J1"/>
    <mergeCell ref="A134:H134"/>
    <mergeCell ref="C133:H133"/>
    <mergeCell ref="I131:K131"/>
    <mergeCell ref="C132:H132"/>
    <mergeCell ref="B131:H131"/>
    <mergeCell ref="A130:K130"/>
    <mergeCell ref="A129:H129"/>
    <mergeCell ref="I127:K127"/>
    <mergeCell ref="C128:H128"/>
    <mergeCell ref="B127:H127"/>
    <mergeCell ref="A5:K5"/>
    <mergeCell ref="A6:D6"/>
    <mergeCell ref="E6:F6"/>
    <mergeCell ref="G6:I6"/>
    <mergeCell ref="A7:K7"/>
    <mergeCell ref="A10:H10"/>
    <mergeCell ref="A9:K9"/>
    <mergeCell ref="A8:K8"/>
    <mergeCell ref="C13:H13"/>
    <mergeCell ref="C14:H14"/>
    <mergeCell ref="A53:K53"/>
    <mergeCell ref="B70:H70"/>
    <mergeCell ref="I70:K70"/>
    <mergeCell ref="A73:K73"/>
    <mergeCell ref="I66:K66"/>
    <mergeCell ref="A45:H45"/>
    <mergeCell ref="C34:H34"/>
    <mergeCell ref="A30:K30"/>
    <mergeCell ref="A31:H31"/>
    <mergeCell ref="A64:H64"/>
    <mergeCell ref="B62:H62"/>
    <mergeCell ref="C35:H35"/>
    <mergeCell ref="A33:H33"/>
    <mergeCell ref="A42:K42"/>
    <mergeCell ref="A43:H43"/>
    <mergeCell ref="A41:H41"/>
    <mergeCell ref="C38:H38"/>
    <mergeCell ref="C36:H36"/>
    <mergeCell ref="C37:H37"/>
    <mergeCell ref="C39:H39"/>
    <mergeCell ref="C40:H40"/>
    <mergeCell ref="I58:K58"/>
    <mergeCell ref="C59:H59"/>
    <mergeCell ref="B58:H58"/>
    <mergeCell ref="C12:H12"/>
    <mergeCell ref="B11:H11"/>
    <mergeCell ref="C21:H21"/>
    <mergeCell ref="A4:K4"/>
    <mergeCell ref="A3:B3"/>
    <mergeCell ref="A46:K46"/>
    <mergeCell ref="I11:K11"/>
    <mergeCell ref="A48:H48"/>
    <mergeCell ref="A47:K47"/>
    <mergeCell ref="A29:H29"/>
    <mergeCell ref="C28:H28"/>
    <mergeCell ref="A27:H27"/>
    <mergeCell ref="A16:K16"/>
    <mergeCell ref="A15:H15"/>
    <mergeCell ref="A18:K18"/>
    <mergeCell ref="A17:H17"/>
    <mergeCell ref="A81:H81"/>
    <mergeCell ref="C80:H80"/>
    <mergeCell ref="A78:K78"/>
    <mergeCell ref="A77:H77"/>
    <mergeCell ref="C75:H75"/>
    <mergeCell ref="C76:H76"/>
    <mergeCell ref="I123:K123"/>
    <mergeCell ref="C124:H124"/>
    <mergeCell ref="A2:B2"/>
    <mergeCell ref="C2:J3"/>
    <mergeCell ref="A44:K44"/>
    <mergeCell ref="A52:H52"/>
    <mergeCell ref="C51:H51"/>
    <mergeCell ref="I49:K49"/>
    <mergeCell ref="B50:H50"/>
    <mergeCell ref="I50:K50"/>
    <mergeCell ref="B49:H49"/>
    <mergeCell ref="A24:K24"/>
    <mergeCell ref="A23:H23"/>
    <mergeCell ref="I20:K20"/>
    <mergeCell ref="C22:H22"/>
    <mergeCell ref="B20:H20"/>
    <mergeCell ref="A19:H19"/>
    <mergeCell ref="A25:H25"/>
    <mergeCell ref="A56:H56"/>
    <mergeCell ref="C55:H55"/>
    <mergeCell ref="B54:H54"/>
    <mergeCell ref="I54:K54"/>
    <mergeCell ref="A65:K65"/>
    <mergeCell ref="C63:H63"/>
    <mergeCell ref="I79:K79"/>
    <mergeCell ref="B79:H79"/>
    <mergeCell ref="A69:K69"/>
    <mergeCell ref="A68:H68"/>
    <mergeCell ref="C67:H67"/>
    <mergeCell ref="B66:H66"/>
    <mergeCell ref="A57:K57"/>
    <mergeCell ref="B74:H74"/>
    <mergeCell ref="I74:K74"/>
    <mergeCell ref="I62:K62"/>
    <mergeCell ref="A72:H72"/>
    <mergeCell ref="C71:H71"/>
    <mergeCell ref="A60:H60"/>
    <mergeCell ref="A82:K82"/>
    <mergeCell ref="B108:H108"/>
    <mergeCell ref="I108:K108"/>
    <mergeCell ref="A85:H85"/>
    <mergeCell ref="I83:K83"/>
    <mergeCell ref="C84:H84"/>
    <mergeCell ref="B83:H83"/>
    <mergeCell ref="A101:H101"/>
    <mergeCell ref="C100:H100"/>
    <mergeCell ref="B99:H99"/>
    <mergeCell ref="I99:K99"/>
    <mergeCell ref="I95:K95"/>
    <mergeCell ref="A106:H106"/>
    <mergeCell ref="C104:H104"/>
    <mergeCell ref="C105:H105"/>
    <mergeCell ref="B103:H103"/>
    <mergeCell ref="I103:K103"/>
    <mergeCell ref="A107:K107"/>
    <mergeCell ref="B116:H116"/>
    <mergeCell ref="A119:K119"/>
    <mergeCell ref="A118:H118"/>
    <mergeCell ref="I116:K116"/>
    <mergeCell ref="C117:H117"/>
    <mergeCell ref="A89:H89"/>
    <mergeCell ref="C88:H88"/>
    <mergeCell ref="B87:H87"/>
    <mergeCell ref="I87:K87"/>
    <mergeCell ref="A97:H97"/>
    <mergeCell ref="C96:H96"/>
    <mergeCell ref="B95:H95"/>
    <mergeCell ref="A93:H93"/>
    <mergeCell ref="C92:H92"/>
    <mergeCell ref="A111:K111"/>
    <mergeCell ref="A110:H110"/>
    <mergeCell ref="C109:H109"/>
    <mergeCell ref="A114:H114"/>
    <mergeCell ref="I112:K112"/>
    <mergeCell ref="C113:H113"/>
    <mergeCell ref="B112:H112"/>
  </mergeCells>
  <printOptions horizontalCentered="1"/>
  <pageMargins left="0.39370078740157477" right="0.39370078740157477" top="0.78740157480314954" bottom="0.39370078740157477" header="0" footer="0"/>
  <pageSetup paperSize="9" scale="77" fitToHeight="0" orientation="portrait" r:id="rId1"/>
  <headerFooter>
    <oddHeader>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RozpOp_SU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Petra Friedlová</cp:lastModifiedBy>
  <cp:lastPrinted>2024-09-25T09:03:47Z</cp:lastPrinted>
  <dcterms:created xsi:type="dcterms:W3CDTF">2024-09-20T05:49:02Z</dcterms:created>
  <dcterms:modified xsi:type="dcterms:W3CDTF">2024-09-25T11:27:06Z</dcterms:modified>
</cp:coreProperties>
</file>