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O:\2025\ROZPOČET 2025\RO č. 1\RM 18.02.2025 I. projednání\"/>
    </mc:Choice>
  </mc:AlternateContent>
  <xr:revisionPtr revIDLastSave="0" documentId="13_ncr:1_{A4C96154-47CF-4256-A953-F53EEFA69CB8}" xr6:coauthVersionLast="47" xr6:coauthVersionMax="47" xr10:uidLastSave="{00000000-0000-0000-0000-000000000000}"/>
  <bookViews>
    <workbookView xWindow="-120" yWindow="-120" windowWidth="25440" windowHeight="15390" xr2:uid="{D159D4D2-E862-46D3-82FA-07C02A10C505}"/>
  </bookViews>
  <sheets>
    <sheet name="Plnění ZU" sheetId="2" r:id="rId1"/>
    <sheet name="List1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54" i="2" l="1"/>
  <c r="H37" i="2"/>
  <c r="H31" i="2"/>
  <c r="G31" i="2"/>
  <c r="F31" i="2"/>
  <c r="E31" i="2"/>
  <c r="D31" i="2"/>
  <c r="H23" i="2"/>
  <c r="G23" i="2"/>
  <c r="F23" i="2"/>
  <c r="E23" i="2"/>
  <c r="D23" i="2"/>
  <c r="H95" i="2"/>
  <c r="H150" i="2"/>
  <c r="H144" i="2"/>
  <c r="H140" i="2"/>
  <c r="H136" i="2"/>
  <c r="H132" i="2"/>
  <c r="H126" i="2"/>
  <c r="H110" i="2"/>
  <c r="H122" i="2"/>
  <c r="H117" i="2"/>
  <c r="H103" i="2"/>
  <c r="H99" i="2"/>
  <c r="H91" i="2"/>
  <c r="H82" i="2"/>
  <c r="H76" i="2"/>
  <c r="H70" i="2"/>
  <c r="H66" i="2"/>
  <c r="H52" i="2"/>
  <c r="H42" i="2"/>
  <c r="H35" i="2"/>
  <c r="G35" i="2"/>
  <c r="F35" i="2"/>
  <c r="E35" i="2"/>
  <c r="D35" i="2"/>
  <c r="H19" i="2"/>
  <c r="G19" i="2"/>
  <c r="F19" i="2"/>
  <c r="E19" i="2"/>
  <c r="D19" i="2"/>
  <c r="H11" i="2"/>
  <c r="G11" i="2"/>
  <c r="F11" i="2"/>
  <c r="E11" i="2"/>
  <c r="D11" i="2"/>
  <c r="H15" i="2"/>
  <c r="H27" i="2"/>
  <c r="H152" i="2" l="1"/>
  <c r="G27" i="2"/>
  <c r="G37" i="2" s="1"/>
  <c r="G154" i="2" s="1"/>
  <c r="F27" i="2"/>
  <c r="F37" i="2" s="1"/>
  <c r="F154" i="2" s="1"/>
  <c r="E27" i="2"/>
  <c r="E37" i="2" s="1"/>
  <c r="E154" i="2" s="1"/>
  <c r="D27" i="2"/>
  <c r="D37" i="2" s="1"/>
  <c r="D154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Petra Friedlová</author>
  </authors>
  <commentList>
    <comment ref="G7" authorId="0" shapeId="0" xr:uid="{BD15DAD6-F56C-4435-820F-3DDE53B7B1D5}">
      <text>
        <r>
          <rPr>
            <b/>
            <sz val="8"/>
            <color indexed="81"/>
            <rFont val="Tahoma"/>
            <family val="2"/>
            <charset val="238"/>
          </rPr>
          <t>Petra Friedlová:</t>
        </r>
        <r>
          <rPr>
            <sz val="8"/>
            <color indexed="81"/>
            <rFont val="Tahoma"/>
            <family val="2"/>
            <charset val="238"/>
          </rPr>
          <t xml:space="preserve">
Zůstatek - rozdíl mezi upraveným rozpočtem (po rozpočtových opatřeních) a skutečností</t>
        </r>
      </text>
    </comment>
    <comment ref="H7" authorId="0" shapeId="0" xr:uid="{07273D12-560E-451E-9423-A6E642B19FFD}">
      <text>
        <r>
          <rPr>
            <b/>
            <sz val="8"/>
            <color indexed="81"/>
            <rFont val="Tahoma"/>
            <family val="2"/>
            <charset val="238"/>
          </rPr>
          <t>Petra Friedlová:</t>
        </r>
        <r>
          <rPr>
            <sz val="8"/>
            <color indexed="81"/>
            <rFont val="Tahoma"/>
            <family val="2"/>
            <charset val="238"/>
          </rPr>
          <t xml:space="preserve">
Zůstatek - rozdíl mezi upraveným rozpočtem (po rozpočtových opatřeních) a skutečností</t>
        </r>
      </text>
    </comment>
    <comment ref="G39" authorId="0" shapeId="0" xr:uid="{8052FE34-A9BD-426C-83CF-DCC23F8D9AD3}">
      <text>
        <r>
          <rPr>
            <b/>
            <sz val="8"/>
            <color indexed="81"/>
            <rFont val="Tahoma"/>
            <family val="2"/>
            <charset val="238"/>
          </rPr>
          <t>Petra Friedlová:</t>
        </r>
        <r>
          <rPr>
            <sz val="8"/>
            <color indexed="81"/>
            <rFont val="Tahoma"/>
            <family val="2"/>
            <charset val="238"/>
          </rPr>
          <t xml:space="preserve">
Zůstatek - rozdíl mezi upraveným rozpočtem (po rozpočtových opatřeních) a skutečností</t>
        </r>
      </text>
    </comment>
    <comment ref="H39" authorId="0" shapeId="0" xr:uid="{DD31CD37-B464-49B5-BB04-869341ED779A}">
      <text>
        <r>
          <rPr>
            <b/>
            <sz val="8"/>
            <color indexed="81"/>
            <rFont val="Tahoma"/>
            <family val="2"/>
            <charset val="238"/>
          </rPr>
          <t>Petra Friedlová:</t>
        </r>
        <r>
          <rPr>
            <sz val="8"/>
            <color indexed="81"/>
            <rFont val="Tahoma"/>
            <family val="2"/>
            <charset val="238"/>
          </rPr>
          <t xml:space="preserve">
Zůstatek - rozdíl mezi upraveným rozpočtem (po rozpočtových opatřeních) a skutečností</t>
        </r>
      </text>
    </comment>
  </commentList>
</comments>
</file>

<file path=xl/sharedStrings.xml><?xml version="1.0" encoding="utf-8"?>
<sst xmlns="http://schemas.openxmlformats.org/spreadsheetml/2006/main" count="246" uniqueCount="204">
  <si>
    <t>00298328 Městský úřad Příbor</t>
  </si>
  <si>
    <t>2212</t>
  </si>
  <si>
    <t>Silnice</t>
  </si>
  <si>
    <t>Celkem za skupinu Silnice</t>
  </si>
  <si>
    <t>2219</t>
  </si>
  <si>
    <t>Záležitosti pozemních komunikací</t>
  </si>
  <si>
    <t>Celkem za skupinu Záležitosti pozemních komunikací</t>
  </si>
  <si>
    <t>2221</t>
  </si>
  <si>
    <t>Provoz veřejné silniční dopravy</t>
  </si>
  <si>
    <t>Celkem za skupinu Provoz veřejné silniční dopravy</t>
  </si>
  <si>
    <t>2321</t>
  </si>
  <si>
    <t>Kanalizace</t>
  </si>
  <si>
    <t>Celkem za skupinu Kanalizace</t>
  </si>
  <si>
    <t>3113</t>
  </si>
  <si>
    <t>Základní školy</t>
  </si>
  <si>
    <t>Celkem za skupinu Základní školy</t>
  </si>
  <si>
    <t>3429</t>
  </si>
  <si>
    <t>3612</t>
  </si>
  <si>
    <t>Bytové hospodářství</t>
  </si>
  <si>
    <t>Celkem za skupinu Bytové hospodářství</t>
  </si>
  <si>
    <t>3613</t>
  </si>
  <si>
    <t>Nebytové hospodářství</t>
  </si>
  <si>
    <t>Celkem za skupinu Nebytové hospodářství</t>
  </si>
  <si>
    <t>3631</t>
  </si>
  <si>
    <t>Veřejné osvětlení</t>
  </si>
  <si>
    <t>Celkem za skupinu Veřejné osvětlení</t>
  </si>
  <si>
    <t>3632</t>
  </si>
  <si>
    <t>Pohřebnictví</t>
  </si>
  <si>
    <t>Celkem za skupinu Pohřebnictví</t>
  </si>
  <si>
    <t>3635</t>
  </si>
  <si>
    <t>Územní plánování + projekční práce</t>
  </si>
  <si>
    <t>Celkem za skupinu Územní plánování + projekční práce</t>
  </si>
  <si>
    <t>3639</t>
  </si>
  <si>
    <t>Komunální služby, územní rozvoj</t>
  </si>
  <si>
    <t>Celkem za skupinu Komunální služby, územní rozvoj</t>
  </si>
  <si>
    <t>5311</t>
  </si>
  <si>
    <t>Městská policie + program prevence krim.</t>
  </si>
  <si>
    <t>Celkem za skupinu Městská policie + program prevence krim.</t>
  </si>
  <si>
    <t>5512</t>
  </si>
  <si>
    <t>Požární ochrana</t>
  </si>
  <si>
    <t>Celkem za skupinu Požární ochrana</t>
  </si>
  <si>
    <t>6171.1</t>
  </si>
  <si>
    <t>Činnost místní správy - OOSČ</t>
  </si>
  <si>
    <t>Celkem za skupinu Činnost místní správy - OOSČ</t>
  </si>
  <si>
    <t>Kapitálové výdaje</t>
  </si>
  <si>
    <t>2212V04</t>
  </si>
  <si>
    <t>SÚ ulic Křivá, Tržní, Pod Hradbami</t>
  </si>
  <si>
    <t>2212V13</t>
  </si>
  <si>
    <t>Komunikace k ZO na ul. Masarykově</t>
  </si>
  <si>
    <t>2212V15</t>
  </si>
  <si>
    <t>SÚ ulic Alšova a Mánesova</t>
  </si>
  <si>
    <t>2212V16</t>
  </si>
  <si>
    <t>SÚ ulice Březinovy</t>
  </si>
  <si>
    <t>2219V10</t>
  </si>
  <si>
    <t>Přístup. trasy k obchodní zóně na ul. Jičínské</t>
  </si>
  <si>
    <t>2219V16</t>
  </si>
  <si>
    <t>Most přes Sýkoreček</t>
  </si>
  <si>
    <t>2219V24</t>
  </si>
  <si>
    <t>SÚ chodníku na ul. Šmeralova</t>
  </si>
  <si>
    <t>2219V28</t>
  </si>
  <si>
    <t>Prostranství před COOP a DPS</t>
  </si>
  <si>
    <t>2219V29</t>
  </si>
  <si>
    <t>Úprava předprostoru nádraží</t>
  </si>
  <si>
    <t>2219V30</t>
  </si>
  <si>
    <t>Cyklopoint - prostranství čp. 118</t>
  </si>
  <si>
    <t>2219V31</t>
  </si>
  <si>
    <t>Prostranství před ZŠ Npor. Loma</t>
  </si>
  <si>
    <t>2219V33</t>
  </si>
  <si>
    <t>SÚ chodníku na ul. Frenštátské</t>
  </si>
  <si>
    <t>2221V05</t>
  </si>
  <si>
    <t>Provoz veř. silniční dopravy - investice</t>
  </si>
  <si>
    <t>2321V04</t>
  </si>
  <si>
    <t>Odkanalizování části ul. Juráňovy</t>
  </si>
  <si>
    <t>2321V05</t>
  </si>
  <si>
    <t>Odkanalizování ul. Hřbitovní</t>
  </si>
  <si>
    <t>2321V06</t>
  </si>
  <si>
    <t>Čističky odpadních vod - fin. podpora</t>
  </si>
  <si>
    <t>3113V09</t>
  </si>
  <si>
    <t>Sportovní hřiště u ul. Vrchlického</t>
  </si>
  <si>
    <t>3113V11</t>
  </si>
  <si>
    <t>Rekonstrukce šk.družiny na ul. Sv.Čecha</t>
  </si>
  <si>
    <t>3113V16</t>
  </si>
  <si>
    <t>Modernizace multimed.učebny ZŠ Jičínská - investiční výdaje</t>
  </si>
  <si>
    <t>3113V18</t>
  </si>
  <si>
    <t>Energet.úspory v gastroprovozu ZŠ Npor.Loma</t>
  </si>
  <si>
    <t>3113V20</t>
  </si>
  <si>
    <t>Rekonstrukce býv. ZŠ Dukelské</t>
  </si>
  <si>
    <t>3429V06</t>
  </si>
  <si>
    <t>Skatepark</t>
  </si>
  <si>
    <t>3612V04</t>
  </si>
  <si>
    <t>Bytový fond - investice a techn. zhodnocení budov</t>
  </si>
  <si>
    <t>3613V04</t>
  </si>
  <si>
    <t>Zateplení budovy MŠ Frenštátské</t>
  </si>
  <si>
    <t>3613V08</t>
  </si>
  <si>
    <t>Rekonstrukce domu čp. 118</t>
  </si>
  <si>
    <t>3631V08</t>
  </si>
  <si>
    <t>VO Příbor 2022 - I. etapa</t>
  </si>
  <si>
    <t>3632V04</t>
  </si>
  <si>
    <t>Kolumbárium na městském hřbitově</t>
  </si>
  <si>
    <t>3632V05</t>
  </si>
  <si>
    <t>Rozšíření kapacity nového hřbitova</t>
  </si>
  <si>
    <t>3635V01</t>
  </si>
  <si>
    <t>Projektové přípravy</t>
  </si>
  <si>
    <t>Výkupy pozemků</t>
  </si>
  <si>
    <t>3639V08</t>
  </si>
  <si>
    <t>Městský mobiliář - investice</t>
  </si>
  <si>
    <t>3713</t>
  </si>
  <si>
    <t>Změny technologií vytápění</t>
  </si>
  <si>
    <t>3713V01</t>
  </si>
  <si>
    <t>Projekt Kotlíková dotace</t>
  </si>
  <si>
    <t>Celkem za skupinu Změny technologií vytápění</t>
  </si>
  <si>
    <t>5311V08</t>
  </si>
  <si>
    <t>Obnova zařízení MP</t>
  </si>
  <si>
    <t>5512V03</t>
  </si>
  <si>
    <t>Technika JSDH Příbor</t>
  </si>
  <si>
    <t>Výpočetní technika, stroje a zařízení MÚ</t>
  </si>
  <si>
    <t>6171V23</t>
  </si>
  <si>
    <t>Vozový park MÚ</t>
  </si>
  <si>
    <t>ODPA</t>
  </si>
  <si>
    <t>Upravený rozpočet po schváleném RO č. 7</t>
  </si>
  <si>
    <t>dokončeno</t>
  </si>
  <si>
    <t>3113V21</t>
  </si>
  <si>
    <t>Běžné výdaje</t>
  </si>
  <si>
    <t>3745</t>
  </si>
  <si>
    <t>Péče o vzhled obcí a veřej. zeleň</t>
  </si>
  <si>
    <t>3745V06</t>
  </si>
  <si>
    <t>Úprava parku Nábřeží RA</t>
  </si>
  <si>
    <t>Celkem za skupinu Péče o vzhled obcí a veřej. zeleň</t>
  </si>
  <si>
    <t>PŘEVODY FINANČNÍCH PROSTŘEDKŮ NEUKONČENÝCH AKCÍ Z ROKU 2024 DO ROKU 2025</t>
  </si>
  <si>
    <t>2143</t>
  </si>
  <si>
    <t>Cestovní ruch, turismus</t>
  </si>
  <si>
    <t>2143V03</t>
  </si>
  <si>
    <t>Turistické informační centrum v čp. 35</t>
  </si>
  <si>
    <t>Celkem za skupinu Cestovní ruch, turismus</t>
  </si>
  <si>
    <t>2212V02</t>
  </si>
  <si>
    <t>Lokalita Za školou - dokončení povrchu komunikace</t>
  </si>
  <si>
    <t>2212V05</t>
  </si>
  <si>
    <t>SÚ ul. Karla Čapka</t>
  </si>
  <si>
    <t>2212V17</t>
  </si>
  <si>
    <t>Úprava křižovatky ul. NRA a Vrchlického</t>
  </si>
  <si>
    <t>2219V07</t>
  </si>
  <si>
    <t>Sanace břehu vodního toku Klenos</t>
  </si>
  <si>
    <t>2219V08</t>
  </si>
  <si>
    <t>Hájov - výstavba chodníku k novému sportovišti</t>
  </si>
  <si>
    <t>2219V18</t>
  </si>
  <si>
    <t>Chodník Místecká - Hukvaldská</t>
  </si>
  <si>
    <t>3111</t>
  </si>
  <si>
    <t>Mateřské školy</t>
  </si>
  <si>
    <t>3111V13</t>
  </si>
  <si>
    <t>Další investiční akce_mateřské školy</t>
  </si>
  <si>
    <t>3111V14</t>
  </si>
  <si>
    <t>3111V15</t>
  </si>
  <si>
    <t>Výstavba nové MŠ</t>
  </si>
  <si>
    <t>Celkem za skupinu Mateřské školy</t>
  </si>
  <si>
    <t>3113V12</t>
  </si>
  <si>
    <t>SÚ prostor pro správce ZŠ Npor. Loma</t>
  </si>
  <si>
    <t>3141</t>
  </si>
  <si>
    <t>Školní jídelny</t>
  </si>
  <si>
    <t>3141V03</t>
  </si>
  <si>
    <t>SÚ Školní jídelny Komenského</t>
  </si>
  <si>
    <t>Celkem za skupinu Školní jídelny</t>
  </si>
  <si>
    <t>Zájmová činnost</t>
  </si>
  <si>
    <t>Celkem za skupinu Zájmová činnost</t>
  </si>
  <si>
    <t>3613V13</t>
  </si>
  <si>
    <t>Technické zhodnocení budovy radnice</t>
  </si>
  <si>
    <t>3613V14</t>
  </si>
  <si>
    <t>Vybudování FVE na budově TS a Re-use</t>
  </si>
  <si>
    <t>3631V03</t>
  </si>
  <si>
    <t>Nasvětlení kaple Fr. Serafínského</t>
  </si>
  <si>
    <t>3631V06</t>
  </si>
  <si>
    <t>3631V07</t>
  </si>
  <si>
    <t>Rek.VO na sídlišti Npor.Loma-Šafaříkova</t>
  </si>
  <si>
    <t>VO Příbor - II. etapa, r. 2024</t>
  </si>
  <si>
    <t>3639V02</t>
  </si>
  <si>
    <t>Nákup svozového vozidla TS - půjčka PO</t>
  </si>
  <si>
    <t>3639V03</t>
  </si>
  <si>
    <t>6171V06</t>
  </si>
  <si>
    <t>6171V18</t>
  </si>
  <si>
    <t>Vybavení IT pro SÚ - dotace</t>
  </si>
  <si>
    <t>Celkem za třídu Kapitálové výdaje</t>
  </si>
  <si>
    <t>3613V02</t>
  </si>
  <si>
    <t>Nebytové hospodářství - Správa budov</t>
  </si>
  <si>
    <t>2334</t>
  </si>
  <si>
    <t>Revitalizace vodních systémů</t>
  </si>
  <si>
    <t>2334V01</t>
  </si>
  <si>
    <t>Vodohospodářská studie katastru Příbor</t>
  </si>
  <si>
    <t>Celkem za skupinu Revitalizace vodních systémů</t>
  </si>
  <si>
    <t>Schválený rozpočet pro rok 2024</t>
  </si>
  <si>
    <t>Čerpáno k 31.12.2024</t>
  </si>
  <si>
    <t>Zůstatek k 31.12.2024</t>
  </si>
  <si>
    <t>Převod do roku 2025</t>
  </si>
  <si>
    <t>Částky jsou uvedeny v Kč.</t>
  </si>
  <si>
    <t>2219V02</t>
  </si>
  <si>
    <t>Centrum Prchalov</t>
  </si>
  <si>
    <t>2219V03</t>
  </si>
  <si>
    <t>Urbanistická studie centra města Příbora</t>
  </si>
  <si>
    <t>Rekonstrukce býv.ZŠ Dukelské- bežné výd.</t>
  </si>
  <si>
    <t>Celkem za běžné i kapitálové výdaje</t>
  </si>
  <si>
    <t>Celkem za třídu Běžné výdaje</t>
  </si>
  <si>
    <t>Koncepce rozvoje města v oblasti sportu</t>
  </si>
  <si>
    <t>Sportovní zařízení v majetku města</t>
  </si>
  <si>
    <t>MŠ Pionýrů - investiční příspěvek</t>
  </si>
  <si>
    <t>Služby souvis. s projektem dokumentací</t>
  </si>
  <si>
    <t>Celkem za skupinu Sportovní zařízení v majetku města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</si>
</sst>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9"/>
      <color rgb="FFC00000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i/>
      <sz val="10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0" xfId="0" applyFont="1"/>
    <xf numFmtId="0" fontId="7" fillId="0" borderId="0" xfId="0" applyFont="1" applyAlignment="1">
      <alignment horizontal="right"/>
    </xf>
    <xf numFmtId="0" fontId="4" fillId="4" borderId="6" xfId="0" applyFont="1" applyFill="1" applyBorder="1" applyAlignment="1">
      <alignment horizontal="center" vertical="center" wrapText="1"/>
    </xf>
    <xf numFmtId="0" fontId="0" fillId="4" borderId="0" xfId="0" applyFill="1"/>
    <xf numFmtId="0" fontId="2" fillId="0" borderId="0" xfId="0" applyFont="1" applyAlignment="1">
      <alignment horizontal="right" vertical="center"/>
    </xf>
    <xf numFmtId="0" fontId="4" fillId="0" borderId="6" xfId="0" applyFont="1" applyBorder="1" applyAlignment="1">
      <alignment horizontal="center" vertical="center" wrapText="1"/>
    </xf>
    <xf numFmtId="0" fontId="10" fillId="0" borderId="0" xfId="0" applyFont="1"/>
    <xf numFmtId="0" fontId="11" fillId="0" borderId="0" xfId="0" applyFont="1"/>
    <xf numFmtId="0" fontId="2" fillId="0" borderId="10" xfId="0" applyFont="1" applyBorder="1" applyAlignment="1">
      <alignment horizontal="right" vertical="center"/>
    </xf>
    <xf numFmtId="4" fontId="4" fillId="2" borderId="11" xfId="0" applyNumberFormat="1" applyFont="1" applyFill="1" applyBorder="1" applyAlignment="1">
      <alignment horizontal="righ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4" fontId="2" fillId="0" borderId="7" xfId="0" applyNumberFormat="1" applyFont="1" applyBorder="1" applyAlignment="1">
      <alignment horizontal="right" vertical="center"/>
    </xf>
    <xf numFmtId="4" fontId="2" fillId="0" borderId="8" xfId="0" applyNumberFormat="1" applyFont="1" applyBorder="1" applyAlignment="1">
      <alignment horizontal="right" vertical="center"/>
    </xf>
    <xf numFmtId="4" fontId="2" fillId="0" borderId="9" xfId="0" applyNumberFormat="1" applyFont="1" applyBorder="1" applyAlignment="1">
      <alignment horizontal="right" vertical="center"/>
    </xf>
    <xf numFmtId="4" fontId="4" fillId="2" borderId="7" xfId="0" applyNumberFormat="1" applyFont="1" applyFill="1" applyBorder="1" applyAlignment="1">
      <alignment horizontal="right" vertical="center" wrapText="1"/>
    </xf>
    <xf numFmtId="4" fontId="4" fillId="2" borderId="8" xfId="0" applyNumberFormat="1" applyFont="1" applyFill="1" applyBorder="1" applyAlignment="1">
      <alignment horizontal="right" vertical="center" wrapText="1"/>
    </xf>
    <xf numFmtId="4" fontId="4" fillId="2" borderId="9" xfId="0" applyNumberFormat="1" applyFont="1" applyFill="1" applyBorder="1" applyAlignment="1">
      <alignment horizontal="right" vertical="center" wrapText="1"/>
    </xf>
    <xf numFmtId="4" fontId="4" fillId="3" borderId="7" xfId="0" applyNumberFormat="1" applyFont="1" applyFill="1" applyBorder="1" applyAlignment="1">
      <alignment horizontal="right" vertical="center" wrapText="1"/>
    </xf>
    <xf numFmtId="4" fontId="4" fillId="3" borderId="8" xfId="0" applyNumberFormat="1" applyFont="1" applyFill="1" applyBorder="1" applyAlignment="1">
      <alignment horizontal="right" vertical="center" wrapText="1"/>
    </xf>
    <xf numFmtId="4" fontId="4" fillId="3" borderId="9" xfId="0" applyNumberFormat="1" applyFont="1" applyFill="1" applyBorder="1" applyAlignment="1">
      <alignment horizontal="right" vertical="center" wrapText="1"/>
    </xf>
    <xf numFmtId="0" fontId="2" fillId="0" borderId="9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0" xfId="0" applyFont="1"/>
    <xf numFmtId="4" fontId="11" fillId="0" borderId="0" xfId="0" applyNumberFormat="1" applyFont="1"/>
    <xf numFmtId="4" fontId="10" fillId="0" borderId="0" xfId="0" applyNumberFormat="1" applyFont="1"/>
    <xf numFmtId="4" fontId="2" fillId="4" borderId="9" xfId="0" applyNumberFormat="1" applyFont="1" applyFill="1" applyBorder="1" applyAlignment="1">
      <alignment horizontal="right" vertical="center"/>
    </xf>
    <xf numFmtId="0" fontId="4" fillId="2" borderId="8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13" fillId="0" borderId="0" xfId="0" applyFont="1"/>
    <xf numFmtId="0" fontId="14" fillId="0" borderId="0" xfId="0" applyFont="1"/>
    <xf numFmtId="4" fontId="4" fillId="3" borderId="1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4" fontId="4" fillId="0" borderId="0" xfId="0" applyNumberFormat="1" applyFont="1" applyAlignment="1">
      <alignment horizontal="right" vertical="center" wrapText="1"/>
    </xf>
    <xf numFmtId="0" fontId="1" fillId="0" borderId="12" xfId="0" applyFont="1" applyBorder="1" applyAlignment="1">
      <alignment horizontal="left" vertical="center" wrapText="1"/>
    </xf>
    <xf numFmtId="4" fontId="2" fillId="4" borderId="11" xfId="0" applyNumberFormat="1" applyFont="1" applyFill="1" applyBorder="1"/>
    <xf numFmtId="0" fontId="0" fillId="0" borderId="0" xfId="0"/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4" fillId="3" borderId="7" xfId="0" applyFont="1" applyFill="1" applyBorder="1" applyAlignment="1">
      <alignment horizontal="left" vertical="center" wrapText="1"/>
    </xf>
    <xf numFmtId="0" fontId="4" fillId="3" borderId="8" xfId="0" applyFont="1" applyFill="1" applyBorder="1" applyAlignment="1">
      <alignment horizontal="left" vertical="center" wrapText="1"/>
    </xf>
    <xf numFmtId="0" fontId="4" fillId="3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D68B4-645B-4D11-B288-21D2292C5FBC}">
  <sheetPr>
    <pageSetUpPr fitToPage="1"/>
  </sheetPr>
  <dimension ref="A1:S154"/>
  <sheetViews>
    <sheetView tabSelected="1" topLeftCell="A10" zoomScaleNormal="100" workbookViewId="0">
      <selection activeCell="J31" sqref="J31"/>
    </sheetView>
  </sheetViews>
  <sheetFormatPr defaultRowHeight="15" x14ac:dyDescent="0.25"/>
  <cols>
    <col min="1" max="1" width="7.140625" customWidth="1"/>
    <col min="2" max="2" width="9.5703125" hidden="1" customWidth="1"/>
    <col min="3" max="3" width="47.140625" customWidth="1"/>
    <col min="4" max="5" width="12.7109375" customWidth="1"/>
    <col min="6" max="6" width="12.7109375" style="3" customWidth="1"/>
    <col min="7" max="8" width="12.7109375" style="6" customWidth="1"/>
    <col min="9" max="9" width="10.140625" style="39" customWidth="1"/>
  </cols>
  <sheetData>
    <row r="1" spans="1:19" ht="15.75" customHeight="1" x14ac:dyDescent="0.25">
      <c r="B1" s="48" t="s">
        <v>0</v>
      </c>
      <c r="C1" s="48"/>
      <c r="D1" s="48"/>
      <c r="E1" s="48"/>
      <c r="F1" s="48"/>
      <c r="G1" s="7"/>
      <c r="H1" s="7"/>
    </row>
    <row r="2" spans="1:19" ht="16.5" customHeight="1" thickBot="1" x14ac:dyDescent="0.3">
      <c r="B2" s="49"/>
      <c r="C2" s="49"/>
      <c r="D2" s="49"/>
      <c r="E2" s="49"/>
      <c r="F2" s="49"/>
      <c r="G2" s="11"/>
      <c r="H2" s="11"/>
    </row>
    <row r="3" spans="1:19" ht="26.1" customHeight="1" thickBot="1" x14ac:dyDescent="0.3">
      <c r="A3" s="61" t="s">
        <v>128</v>
      </c>
      <c r="B3" s="62"/>
      <c r="C3" s="62"/>
      <c r="D3" s="62"/>
      <c r="E3" s="62"/>
      <c r="F3" s="62"/>
      <c r="G3" s="62"/>
      <c r="H3" s="63"/>
    </row>
    <row r="4" spans="1:19" ht="26.1" customHeight="1" x14ac:dyDescent="0.25">
      <c r="A4" s="47"/>
      <c r="B4" s="47"/>
      <c r="C4" s="47"/>
      <c r="D4" s="47"/>
      <c r="E4" s="47"/>
      <c r="F4" s="47"/>
      <c r="G4" s="44"/>
      <c r="H4" s="44"/>
    </row>
    <row r="5" spans="1:19" s="3" customFormat="1" x14ac:dyDescent="0.25">
      <c r="A5" s="3" t="s">
        <v>118</v>
      </c>
      <c r="F5" s="4"/>
      <c r="I5" s="40"/>
    </row>
    <row r="6" spans="1:19" s="3" customFormat="1" x14ac:dyDescent="0.25">
      <c r="A6" s="33" t="s">
        <v>191</v>
      </c>
      <c r="F6" s="4"/>
      <c r="I6" s="40"/>
    </row>
    <row r="7" spans="1:19" s="3" customFormat="1" ht="48" x14ac:dyDescent="0.25">
      <c r="A7" s="50" t="s">
        <v>122</v>
      </c>
      <c r="B7" s="51"/>
      <c r="C7" s="52"/>
      <c r="D7" s="1" t="s">
        <v>187</v>
      </c>
      <c r="E7" s="2" t="s">
        <v>119</v>
      </c>
      <c r="F7" s="2" t="s">
        <v>188</v>
      </c>
      <c r="G7" s="8" t="s">
        <v>189</v>
      </c>
      <c r="H7" s="5" t="s">
        <v>190</v>
      </c>
      <c r="I7" s="40"/>
    </row>
    <row r="8" spans="1:19" s="3" customFormat="1" x14ac:dyDescent="0.25">
      <c r="A8" s="15" t="s">
        <v>4</v>
      </c>
      <c r="B8" s="56" t="s">
        <v>5</v>
      </c>
      <c r="C8" s="56"/>
      <c r="D8" s="56"/>
      <c r="E8" s="56"/>
      <c r="F8" s="56"/>
      <c r="G8" s="56"/>
      <c r="H8" s="57"/>
      <c r="I8" s="40"/>
    </row>
    <row r="9" spans="1:19" s="3" customFormat="1" x14ac:dyDescent="0.25">
      <c r="A9"/>
      <c r="B9" s="18" t="s">
        <v>192</v>
      </c>
      <c r="C9" s="19" t="s">
        <v>193</v>
      </c>
      <c r="D9" s="20">
        <v>0</v>
      </c>
      <c r="E9" s="21">
        <v>500000</v>
      </c>
      <c r="F9" s="21">
        <v>25000</v>
      </c>
      <c r="G9" s="22">
        <v>475000</v>
      </c>
      <c r="H9" s="45">
        <v>475000</v>
      </c>
      <c r="I9" s="40"/>
    </row>
    <row r="10" spans="1:19" s="3" customFormat="1" x14ac:dyDescent="0.25">
      <c r="A10"/>
      <c r="B10" s="16" t="s">
        <v>194</v>
      </c>
      <c r="C10" s="17" t="s">
        <v>195</v>
      </c>
      <c r="D10" s="20">
        <v>0</v>
      </c>
      <c r="E10" s="21">
        <v>900000</v>
      </c>
      <c r="F10" s="21">
        <v>0</v>
      </c>
      <c r="G10" s="22">
        <v>900000</v>
      </c>
      <c r="H10" s="45">
        <v>900000</v>
      </c>
      <c r="I10" s="40"/>
    </row>
    <row r="11" spans="1:19" s="3" customFormat="1" x14ac:dyDescent="0.25">
      <c r="A11" s="58" t="s">
        <v>6</v>
      </c>
      <c r="B11" s="56"/>
      <c r="C11" s="57"/>
      <c r="D11" s="23">
        <f>SUM(D9:D10)</f>
        <v>0</v>
      </c>
      <c r="E11" s="24">
        <f>SUM(E9:E10)</f>
        <v>1400000</v>
      </c>
      <c r="F11" s="24">
        <f>SUM(F9:F10)</f>
        <v>25000</v>
      </c>
      <c r="G11" s="25">
        <f>SUM(G9:G10)</f>
        <v>1375000</v>
      </c>
      <c r="H11" s="25">
        <f>SUM(H9:H10)</f>
        <v>1375000</v>
      </c>
      <c r="I11" s="40"/>
    </row>
    <row r="12" spans="1:19" s="3" customFormat="1" x14ac:dyDescent="0.25">
      <c r="A12" s="13"/>
      <c r="B12" s="14"/>
      <c r="C12" s="14"/>
      <c r="D12" s="31"/>
      <c r="E12" s="31"/>
      <c r="F12" s="31"/>
      <c r="G12" s="32"/>
      <c r="H12" s="30"/>
      <c r="I12" s="40"/>
    </row>
    <row r="13" spans="1:19" s="3" customFormat="1" x14ac:dyDescent="0.25">
      <c r="A13" s="15" t="s">
        <v>182</v>
      </c>
      <c r="B13" s="56" t="s">
        <v>183</v>
      </c>
      <c r="C13" s="56"/>
      <c r="D13" s="56"/>
      <c r="E13" s="56"/>
      <c r="F13" s="56"/>
      <c r="G13" s="57"/>
      <c r="H13" s="10"/>
      <c r="I13" s="40"/>
      <c r="O13" s="30"/>
      <c r="P13" s="30"/>
      <c r="Q13" s="30"/>
      <c r="R13" s="30"/>
      <c r="S13" s="30"/>
    </row>
    <row r="14" spans="1:19" s="3" customFormat="1" x14ac:dyDescent="0.25">
      <c r="A14"/>
      <c r="B14" s="16" t="s">
        <v>184</v>
      </c>
      <c r="C14" s="17" t="s">
        <v>185</v>
      </c>
      <c r="D14" s="20">
        <v>0</v>
      </c>
      <c r="E14" s="21">
        <v>2500000</v>
      </c>
      <c r="F14" s="21">
        <v>306937.49</v>
      </c>
      <c r="G14" s="22">
        <v>2193062.5099999998</v>
      </c>
      <c r="H14" s="36">
        <v>900000</v>
      </c>
      <c r="I14" s="40"/>
      <c r="O14" s="30"/>
      <c r="P14" s="30"/>
      <c r="Q14" s="30"/>
      <c r="R14" s="30"/>
      <c r="S14" s="30"/>
    </row>
    <row r="15" spans="1:19" s="3" customFormat="1" x14ac:dyDescent="0.25">
      <c r="A15" s="58" t="s">
        <v>186</v>
      </c>
      <c r="B15" s="56"/>
      <c r="C15" s="57"/>
      <c r="D15" s="23">
        <v>0</v>
      </c>
      <c r="E15" s="24">
        <v>2500000</v>
      </c>
      <c r="F15" s="24">
        <v>306937.49</v>
      </c>
      <c r="G15" s="25">
        <v>2193062.5099999998</v>
      </c>
      <c r="H15" s="25">
        <f>H14</f>
        <v>900000</v>
      </c>
      <c r="I15" s="40"/>
      <c r="O15" s="30"/>
      <c r="P15" s="30"/>
      <c r="Q15" s="30"/>
      <c r="R15" s="30"/>
      <c r="S15" s="30"/>
    </row>
    <row r="16" spans="1:19" s="3" customFormat="1" x14ac:dyDescent="0.25">
      <c r="A16" s="13"/>
      <c r="B16" s="14"/>
      <c r="C16" s="14"/>
      <c r="I16" s="40"/>
      <c r="O16" s="30"/>
      <c r="P16" s="30"/>
      <c r="Q16" s="30"/>
      <c r="R16" s="30"/>
      <c r="S16" s="30"/>
    </row>
    <row r="17" spans="1:19" s="3" customFormat="1" x14ac:dyDescent="0.25">
      <c r="A17" s="15" t="s">
        <v>13</v>
      </c>
      <c r="B17" s="56" t="s">
        <v>14</v>
      </c>
      <c r="C17" s="56"/>
      <c r="D17" s="37"/>
      <c r="E17" s="37"/>
      <c r="F17" s="37"/>
      <c r="G17" s="38"/>
      <c r="I17" s="40"/>
      <c r="O17" s="30"/>
      <c r="P17" s="30"/>
      <c r="Q17" s="30"/>
      <c r="R17" s="30"/>
      <c r="S17" s="30"/>
    </row>
    <row r="18" spans="1:19" s="3" customFormat="1" x14ac:dyDescent="0.25">
      <c r="A18"/>
      <c r="B18" s="16" t="s">
        <v>121</v>
      </c>
      <c r="C18" s="17" t="s">
        <v>196</v>
      </c>
      <c r="D18" s="20">
        <v>0</v>
      </c>
      <c r="E18" s="21">
        <v>81000</v>
      </c>
      <c r="F18" s="21">
        <v>17019.86</v>
      </c>
      <c r="G18" s="22">
        <v>63980.14</v>
      </c>
      <c r="H18" s="45">
        <v>64000</v>
      </c>
      <c r="I18" s="40"/>
      <c r="O18" s="30"/>
      <c r="P18" s="30"/>
      <c r="Q18" s="30"/>
      <c r="R18" s="30"/>
      <c r="S18" s="30"/>
    </row>
    <row r="19" spans="1:19" s="3" customFormat="1" x14ac:dyDescent="0.25">
      <c r="A19" s="58" t="s">
        <v>15</v>
      </c>
      <c r="B19" s="56"/>
      <c r="C19" s="57"/>
      <c r="D19" s="23">
        <f>D18</f>
        <v>0</v>
      </c>
      <c r="E19" s="24">
        <f>E18</f>
        <v>81000</v>
      </c>
      <c r="F19" s="24">
        <f>F18</f>
        <v>17019.86</v>
      </c>
      <c r="G19" s="25">
        <f>G18</f>
        <v>63980.14</v>
      </c>
      <c r="H19" s="12">
        <f>H18</f>
        <v>64000</v>
      </c>
      <c r="I19" s="40"/>
      <c r="O19" s="30"/>
      <c r="P19" s="30"/>
      <c r="Q19" s="30"/>
      <c r="R19" s="30"/>
      <c r="S19" s="30"/>
    </row>
    <row r="20" spans="1:19" s="3" customFormat="1" x14ac:dyDescent="0.25">
      <c r="A20" s="13"/>
      <c r="B20" s="14"/>
      <c r="C20" s="14"/>
      <c r="I20" s="40"/>
      <c r="O20" s="30"/>
      <c r="P20" s="30"/>
      <c r="Q20" s="30"/>
      <c r="R20" s="30"/>
      <c r="S20" s="30"/>
    </row>
    <row r="21" spans="1:19" s="3" customFormat="1" x14ac:dyDescent="0.25">
      <c r="A21" s="15">
        <v>3412</v>
      </c>
      <c r="B21" s="56" t="s">
        <v>200</v>
      </c>
      <c r="C21" s="56"/>
      <c r="D21" s="37"/>
      <c r="E21" s="37"/>
      <c r="F21" s="37"/>
      <c r="G21" s="38"/>
      <c r="I21" s="40"/>
      <c r="O21" s="30"/>
      <c r="P21" s="30"/>
      <c r="Q21" s="30"/>
      <c r="R21" s="30"/>
      <c r="S21" s="30"/>
    </row>
    <row r="22" spans="1:19" s="3" customFormat="1" x14ac:dyDescent="0.25">
      <c r="A22"/>
      <c r="B22" s="16" t="s">
        <v>121</v>
      </c>
      <c r="C22" s="17" t="s">
        <v>199</v>
      </c>
      <c r="D22" s="20">
        <v>0</v>
      </c>
      <c r="E22" s="21">
        <v>146000</v>
      </c>
      <c r="F22" s="21">
        <v>0</v>
      </c>
      <c r="G22" s="22">
        <v>146000</v>
      </c>
      <c r="H22" s="45">
        <v>146000</v>
      </c>
      <c r="I22" s="40"/>
      <c r="O22" s="30"/>
      <c r="P22" s="30"/>
      <c r="Q22" s="30"/>
      <c r="R22" s="30"/>
      <c r="S22" s="30"/>
    </row>
    <row r="23" spans="1:19" s="3" customFormat="1" x14ac:dyDescent="0.25">
      <c r="A23" s="58" t="s">
        <v>203</v>
      </c>
      <c r="B23" s="56"/>
      <c r="C23" s="57"/>
      <c r="D23" s="23">
        <f>D22</f>
        <v>0</v>
      </c>
      <c r="E23" s="24">
        <f>E22</f>
        <v>146000</v>
      </c>
      <c r="F23" s="24">
        <f>F22</f>
        <v>0</v>
      </c>
      <c r="G23" s="25">
        <f>G22</f>
        <v>146000</v>
      </c>
      <c r="H23" s="12">
        <f>H22</f>
        <v>146000</v>
      </c>
      <c r="I23" s="40"/>
      <c r="O23" s="30"/>
      <c r="P23" s="30"/>
      <c r="Q23" s="30"/>
      <c r="R23" s="30"/>
      <c r="S23" s="30"/>
    </row>
    <row r="24" spans="1:19" s="3" customFormat="1" x14ac:dyDescent="0.25">
      <c r="A24" s="13"/>
      <c r="B24" s="14"/>
      <c r="C24" s="14"/>
      <c r="I24" s="40"/>
      <c r="O24" s="30"/>
      <c r="P24" s="30"/>
      <c r="Q24" s="30"/>
      <c r="R24" s="30"/>
      <c r="S24" s="30"/>
    </row>
    <row r="25" spans="1:19" s="3" customFormat="1" ht="15" customHeight="1" x14ac:dyDescent="0.25">
      <c r="A25" s="15" t="s">
        <v>20</v>
      </c>
      <c r="B25" s="56" t="s">
        <v>21</v>
      </c>
      <c r="C25" s="56"/>
      <c r="D25" s="56"/>
      <c r="E25" s="56"/>
      <c r="F25" s="56"/>
      <c r="G25" s="57"/>
      <c r="H25" s="34"/>
      <c r="I25" s="40"/>
    </row>
    <row r="26" spans="1:19" s="3" customFormat="1" ht="15" customHeight="1" x14ac:dyDescent="0.25">
      <c r="A26"/>
      <c r="B26" s="18" t="s">
        <v>180</v>
      </c>
      <c r="C26" s="19" t="s">
        <v>181</v>
      </c>
      <c r="D26" s="20">
        <v>7640000</v>
      </c>
      <c r="E26" s="21">
        <v>10140000</v>
      </c>
      <c r="F26" s="21">
        <v>7462039.5800000001</v>
      </c>
      <c r="G26" s="22">
        <v>2677960.42</v>
      </c>
      <c r="H26" s="36">
        <v>290000</v>
      </c>
      <c r="I26" s="40"/>
    </row>
    <row r="27" spans="1:19" s="3" customFormat="1" x14ac:dyDescent="0.25">
      <c r="A27" s="58" t="s">
        <v>22</v>
      </c>
      <c r="B27" s="56"/>
      <c r="C27" s="57"/>
      <c r="D27" s="23">
        <f>D26</f>
        <v>7640000</v>
      </c>
      <c r="E27" s="24">
        <f>E26</f>
        <v>10140000</v>
      </c>
      <c r="F27" s="24">
        <f>F26</f>
        <v>7462039.5800000001</v>
      </c>
      <c r="G27" s="25">
        <f>G26</f>
        <v>2677960.42</v>
      </c>
      <c r="H27" s="25">
        <f>H26</f>
        <v>290000</v>
      </c>
      <c r="I27" s="40"/>
    </row>
    <row r="28" spans="1:19" s="3" customFormat="1" x14ac:dyDescent="0.25">
      <c r="A28" s="42"/>
      <c r="B28" s="42"/>
      <c r="C28" s="42"/>
      <c r="D28" s="43"/>
      <c r="E28" s="43"/>
      <c r="F28" s="43"/>
      <c r="G28" s="43"/>
      <c r="H28" s="43"/>
      <c r="I28" s="40"/>
    </row>
    <row r="29" spans="1:19" s="3" customFormat="1" x14ac:dyDescent="0.25">
      <c r="A29" s="15">
        <v>3635</v>
      </c>
      <c r="B29" s="56" t="s">
        <v>30</v>
      </c>
      <c r="C29" s="56"/>
      <c r="D29" s="56"/>
      <c r="E29" s="56"/>
      <c r="F29" s="56"/>
      <c r="G29" s="57"/>
      <c r="H29" s="34"/>
      <c r="I29" s="40"/>
    </row>
    <row r="30" spans="1:19" s="3" customFormat="1" x14ac:dyDescent="0.25">
      <c r="A30"/>
      <c r="B30" s="18" t="s">
        <v>180</v>
      </c>
      <c r="C30" s="19" t="s">
        <v>202</v>
      </c>
      <c r="D30" s="20">
        <v>600000</v>
      </c>
      <c r="E30" s="21">
        <v>789000</v>
      </c>
      <c r="F30" s="21">
        <v>301666.5</v>
      </c>
      <c r="G30" s="22">
        <v>487333.5</v>
      </c>
      <c r="H30" s="36">
        <v>424000</v>
      </c>
      <c r="I30" s="40"/>
    </row>
    <row r="31" spans="1:19" s="3" customFormat="1" x14ac:dyDescent="0.25">
      <c r="A31" s="58" t="s">
        <v>31</v>
      </c>
      <c r="B31" s="56"/>
      <c r="C31" s="57"/>
      <c r="D31" s="23">
        <f>D30</f>
        <v>600000</v>
      </c>
      <c r="E31" s="24">
        <f>E30</f>
        <v>789000</v>
      </c>
      <c r="F31" s="24">
        <f>F30</f>
        <v>301666.5</v>
      </c>
      <c r="G31" s="25">
        <f>G30</f>
        <v>487333.5</v>
      </c>
      <c r="H31" s="25">
        <f>H30</f>
        <v>424000</v>
      </c>
      <c r="I31" s="40"/>
    </row>
    <row r="32" spans="1:19" s="3" customFormat="1" x14ac:dyDescent="0.25">
      <c r="A32" s="42"/>
      <c r="B32" s="42"/>
      <c r="C32" s="42"/>
      <c r="D32" s="43"/>
      <c r="E32" s="43"/>
      <c r="F32" s="43"/>
      <c r="G32" s="43"/>
      <c r="H32" s="43"/>
      <c r="I32" s="40"/>
    </row>
    <row r="33" spans="1:19" s="3" customFormat="1" x14ac:dyDescent="0.25">
      <c r="A33" s="15" t="s">
        <v>123</v>
      </c>
      <c r="B33" s="56" t="s">
        <v>124</v>
      </c>
      <c r="C33" s="56"/>
      <c r="D33" s="37"/>
      <c r="E33" s="37"/>
      <c r="F33" s="37"/>
      <c r="G33" s="38"/>
      <c r="I33" s="40"/>
      <c r="O33" s="30"/>
      <c r="P33" s="30"/>
      <c r="Q33" s="30"/>
      <c r="R33" s="30"/>
      <c r="S33" s="30"/>
    </row>
    <row r="34" spans="1:19" s="3" customFormat="1" x14ac:dyDescent="0.25">
      <c r="A34"/>
      <c r="B34" s="16" t="s">
        <v>125</v>
      </c>
      <c r="C34" s="17" t="s">
        <v>126</v>
      </c>
      <c r="D34" s="20">
        <v>0</v>
      </c>
      <c r="E34" s="21">
        <v>280000</v>
      </c>
      <c r="F34" s="21">
        <v>16000</v>
      </c>
      <c r="G34" s="22">
        <v>264000</v>
      </c>
      <c r="H34" s="45">
        <v>264000</v>
      </c>
      <c r="I34" s="40"/>
      <c r="O34" s="30"/>
      <c r="P34" s="30"/>
      <c r="Q34" s="30"/>
      <c r="R34" s="30"/>
      <c r="S34" s="30"/>
    </row>
    <row r="35" spans="1:19" s="3" customFormat="1" x14ac:dyDescent="0.25">
      <c r="A35" s="58" t="s">
        <v>127</v>
      </c>
      <c r="B35" s="56"/>
      <c r="C35" s="57"/>
      <c r="D35" s="23">
        <f>D34</f>
        <v>0</v>
      </c>
      <c r="E35" s="24">
        <f>E34</f>
        <v>280000</v>
      </c>
      <c r="F35" s="24">
        <f>F34</f>
        <v>16000</v>
      </c>
      <c r="G35" s="25">
        <f>G34</f>
        <v>264000</v>
      </c>
      <c r="H35" s="12">
        <f>H34</f>
        <v>264000</v>
      </c>
      <c r="I35" s="40"/>
      <c r="O35" s="30"/>
      <c r="P35" s="30"/>
      <c r="Q35" s="30"/>
      <c r="R35" s="30"/>
      <c r="S35" s="30"/>
    </row>
    <row r="36" spans="1:19" s="3" customFormat="1" x14ac:dyDescent="0.25">
      <c r="A36" s="13"/>
      <c r="B36" s="14"/>
      <c r="C36" s="14"/>
      <c r="I36" s="40"/>
      <c r="O36" s="30"/>
      <c r="P36" s="30"/>
      <c r="Q36" s="30"/>
      <c r="R36" s="30"/>
      <c r="S36" s="30"/>
    </row>
    <row r="37" spans="1:19" s="3" customFormat="1" x14ac:dyDescent="0.25">
      <c r="A37" s="53" t="s">
        <v>198</v>
      </c>
      <c r="B37" s="54"/>
      <c r="C37" s="55"/>
      <c r="D37" s="26">
        <f>D11+D15+D19+D35+D27</f>
        <v>7640000</v>
      </c>
      <c r="E37" s="26">
        <f>E11+E15+E19+E35+E27</f>
        <v>14401000</v>
      </c>
      <c r="F37" s="26">
        <f>F11+F15+F19+F35+F27</f>
        <v>7826996.9299999997</v>
      </c>
      <c r="G37" s="26">
        <f>G11+G15+G19+G35+G27</f>
        <v>6574003.0700000003</v>
      </c>
      <c r="H37" s="41">
        <f>H11+H15+H19+H35+H27+H23+H31</f>
        <v>3463000</v>
      </c>
      <c r="I37" s="40"/>
    </row>
    <row r="38" spans="1:19" s="3" customFormat="1" x14ac:dyDescent="0.25">
      <c r="F38" s="4"/>
      <c r="I38" s="40"/>
    </row>
    <row r="39" spans="1:19" ht="49.5" customHeight="1" x14ac:dyDescent="0.25">
      <c r="A39" s="50" t="s">
        <v>44</v>
      </c>
      <c r="B39" s="59"/>
      <c r="C39" s="60"/>
      <c r="D39" s="1" t="s">
        <v>187</v>
      </c>
      <c r="E39" s="2" t="s">
        <v>119</v>
      </c>
      <c r="F39" s="2" t="s">
        <v>188</v>
      </c>
      <c r="G39" s="8" t="s">
        <v>189</v>
      </c>
      <c r="H39" s="5" t="s">
        <v>190</v>
      </c>
    </row>
    <row r="40" spans="1:19" ht="15" customHeight="1" x14ac:dyDescent="0.25">
      <c r="A40" s="15" t="s">
        <v>129</v>
      </c>
      <c r="B40" s="56" t="s">
        <v>130</v>
      </c>
      <c r="C40" s="56"/>
      <c r="D40" s="56"/>
      <c r="E40" s="56"/>
      <c r="F40" s="56"/>
      <c r="G40" s="57"/>
      <c r="H40" s="35"/>
    </row>
    <row r="41" spans="1:19" x14ac:dyDescent="0.25">
      <c r="B41" s="16" t="s">
        <v>131</v>
      </c>
      <c r="C41" s="17" t="s">
        <v>132</v>
      </c>
      <c r="D41" s="20">
        <v>0</v>
      </c>
      <c r="E41" s="21">
        <v>401500</v>
      </c>
      <c r="F41" s="21">
        <v>64372</v>
      </c>
      <c r="G41" s="22">
        <v>337128</v>
      </c>
      <c r="H41" s="36">
        <v>337000</v>
      </c>
    </row>
    <row r="42" spans="1:19" ht="15" customHeight="1" x14ac:dyDescent="0.25">
      <c r="A42" s="58" t="s">
        <v>133</v>
      </c>
      <c r="B42" s="56"/>
      <c r="C42" s="57"/>
      <c r="D42" s="23">
        <v>0</v>
      </c>
      <c r="E42" s="24">
        <v>401500</v>
      </c>
      <c r="F42" s="24">
        <v>64372</v>
      </c>
      <c r="G42" s="25">
        <v>337128</v>
      </c>
      <c r="H42" s="25">
        <f>H41</f>
        <v>337000</v>
      </c>
    </row>
    <row r="43" spans="1:19" x14ac:dyDescent="0.25">
      <c r="A43" s="46"/>
      <c r="B43" s="46"/>
      <c r="C43" s="46"/>
      <c r="D43" s="46"/>
      <c r="E43" s="46"/>
      <c r="F43" s="46"/>
      <c r="G43" s="46"/>
      <c r="H43" s="35"/>
    </row>
    <row r="44" spans="1:19" x14ac:dyDescent="0.25">
      <c r="A44" s="15" t="s">
        <v>1</v>
      </c>
      <c r="B44" s="56" t="s">
        <v>2</v>
      </c>
      <c r="C44" s="56"/>
      <c r="D44" s="56"/>
      <c r="E44" s="56"/>
      <c r="F44" s="56"/>
      <c r="G44" s="57"/>
      <c r="H44" s="35"/>
    </row>
    <row r="45" spans="1:19" x14ac:dyDescent="0.25">
      <c r="B45" s="18" t="s">
        <v>134</v>
      </c>
      <c r="C45" s="19" t="s">
        <v>135</v>
      </c>
      <c r="D45" s="20">
        <v>0</v>
      </c>
      <c r="E45" s="21">
        <v>1800000</v>
      </c>
      <c r="F45" s="21">
        <v>1468991.86</v>
      </c>
      <c r="G45" s="22">
        <v>331008.14</v>
      </c>
      <c r="H45" s="36">
        <v>0</v>
      </c>
      <c r="I45" s="9" t="s">
        <v>120</v>
      </c>
    </row>
    <row r="46" spans="1:19" x14ac:dyDescent="0.25">
      <c r="B46" s="18" t="s">
        <v>45</v>
      </c>
      <c r="C46" s="19" t="s">
        <v>46</v>
      </c>
      <c r="D46" s="20">
        <v>0</v>
      </c>
      <c r="E46" s="21">
        <v>165000</v>
      </c>
      <c r="F46" s="21">
        <v>110848.1</v>
      </c>
      <c r="G46" s="22">
        <v>54151.9</v>
      </c>
      <c r="H46" s="36">
        <v>0</v>
      </c>
      <c r="I46" s="9" t="s">
        <v>120</v>
      </c>
    </row>
    <row r="47" spans="1:19" x14ac:dyDescent="0.25">
      <c r="B47" s="18" t="s">
        <v>136</v>
      </c>
      <c r="C47" s="19" t="s">
        <v>137</v>
      </c>
      <c r="D47" s="20">
        <v>0</v>
      </c>
      <c r="E47" s="21">
        <v>140000</v>
      </c>
      <c r="F47" s="21">
        <v>0</v>
      </c>
      <c r="G47" s="22">
        <v>140000</v>
      </c>
      <c r="H47" s="36">
        <v>140000</v>
      </c>
    </row>
    <row r="48" spans="1:19" x14ac:dyDescent="0.25">
      <c r="B48" s="18" t="s">
        <v>47</v>
      </c>
      <c r="C48" s="19" t="s">
        <v>48</v>
      </c>
      <c r="D48" s="20">
        <v>0</v>
      </c>
      <c r="E48" s="21">
        <v>130000</v>
      </c>
      <c r="F48" s="21">
        <v>83128.5</v>
      </c>
      <c r="G48" s="22">
        <v>46871.5</v>
      </c>
      <c r="H48" s="36">
        <v>0</v>
      </c>
      <c r="I48" s="9" t="s">
        <v>120</v>
      </c>
    </row>
    <row r="49" spans="1:9" x14ac:dyDescent="0.25">
      <c r="B49" s="18" t="s">
        <v>49</v>
      </c>
      <c r="C49" s="19" t="s">
        <v>50</v>
      </c>
      <c r="D49" s="20">
        <v>0</v>
      </c>
      <c r="E49" s="21">
        <v>202000</v>
      </c>
      <c r="F49" s="21">
        <v>47136.76</v>
      </c>
      <c r="G49" s="22">
        <v>154863.24</v>
      </c>
      <c r="H49" s="36">
        <v>0</v>
      </c>
      <c r="I49" s="9" t="s">
        <v>120</v>
      </c>
    </row>
    <row r="50" spans="1:9" x14ac:dyDescent="0.25">
      <c r="B50" s="18" t="s">
        <v>51</v>
      </c>
      <c r="C50" s="19" t="s">
        <v>52</v>
      </c>
      <c r="D50" s="20">
        <v>0</v>
      </c>
      <c r="E50" s="21">
        <v>1300000</v>
      </c>
      <c r="F50" s="21">
        <v>28675</v>
      </c>
      <c r="G50" s="22">
        <v>1271325</v>
      </c>
      <c r="H50" s="36">
        <v>1271000</v>
      </c>
    </row>
    <row r="51" spans="1:9" ht="15" customHeight="1" x14ac:dyDescent="0.25">
      <c r="B51" s="16" t="s">
        <v>138</v>
      </c>
      <c r="C51" s="17" t="s">
        <v>139</v>
      </c>
      <c r="D51" s="20">
        <v>0</v>
      </c>
      <c r="E51" s="21">
        <v>180000</v>
      </c>
      <c r="F51" s="21">
        <v>0</v>
      </c>
      <c r="G51" s="22">
        <v>180000</v>
      </c>
      <c r="H51" s="36">
        <v>180000</v>
      </c>
    </row>
    <row r="52" spans="1:9" x14ac:dyDescent="0.25">
      <c r="A52" s="58" t="s">
        <v>3</v>
      </c>
      <c r="B52" s="56"/>
      <c r="C52" s="57"/>
      <c r="D52" s="23">
        <v>0</v>
      </c>
      <c r="E52" s="24">
        <v>3917000</v>
      </c>
      <c r="F52" s="24">
        <v>1738780.22</v>
      </c>
      <c r="G52" s="25">
        <v>2178219.7799999998</v>
      </c>
      <c r="H52" s="25">
        <f>SUM(H45:H51)</f>
        <v>1591000</v>
      </c>
    </row>
    <row r="53" spans="1:9" ht="15" customHeight="1" x14ac:dyDescent="0.25">
      <c r="A53" s="46"/>
      <c r="B53" s="46"/>
      <c r="C53" s="46"/>
      <c r="D53" s="46"/>
      <c r="E53" s="46"/>
      <c r="F53" s="46"/>
      <c r="G53" s="46"/>
      <c r="H53" s="35"/>
    </row>
    <row r="54" spans="1:9" x14ac:dyDescent="0.25">
      <c r="A54" s="15" t="s">
        <v>4</v>
      </c>
      <c r="B54" s="56" t="s">
        <v>5</v>
      </c>
      <c r="C54" s="56"/>
      <c r="D54" s="56"/>
      <c r="E54" s="56"/>
      <c r="F54" s="56"/>
      <c r="G54" s="57"/>
      <c r="H54" s="35"/>
    </row>
    <row r="55" spans="1:9" x14ac:dyDescent="0.25">
      <c r="B55" s="18" t="s">
        <v>140</v>
      </c>
      <c r="C55" s="19" t="s">
        <v>141</v>
      </c>
      <c r="D55" s="20">
        <v>0</v>
      </c>
      <c r="E55" s="21">
        <v>1500000</v>
      </c>
      <c r="F55" s="21">
        <v>0</v>
      </c>
      <c r="G55" s="22">
        <v>1500000</v>
      </c>
      <c r="H55" s="36">
        <v>1500000</v>
      </c>
    </row>
    <row r="56" spans="1:9" x14ac:dyDescent="0.25">
      <c r="B56" s="18" t="s">
        <v>142</v>
      </c>
      <c r="C56" s="19" t="s">
        <v>143</v>
      </c>
      <c r="D56" s="20">
        <v>0</v>
      </c>
      <c r="E56" s="21">
        <v>300000</v>
      </c>
      <c r="F56" s="21">
        <v>90000</v>
      </c>
      <c r="G56" s="22">
        <v>210000</v>
      </c>
      <c r="H56" s="36">
        <v>210000</v>
      </c>
    </row>
    <row r="57" spans="1:9" x14ac:dyDescent="0.25">
      <c r="B57" s="18" t="s">
        <v>53</v>
      </c>
      <c r="C57" s="19" t="s">
        <v>54</v>
      </c>
      <c r="D57" s="20">
        <v>0</v>
      </c>
      <c r="E57" s="21">
        <v>350000</v>
      </c>
      <c r="F57" s="21">
        <v>15000</v>
      </c>
      <c r="G57" s="22">
        <v>335000</v>
      </c>
      <c r="H57" s="36">
        <v>335000</v>
      </c>
    </row>
    <row r="58" spans="1:9" x14ac:dyDescent="0.25">
      <c r="B58" s="18" t="s">
        <v>55</v>
      </c>
      <c r="C58" s="19" t="s">
        <v>56</v>
      </c>
      <c r="D58" s="20">
        <v>4000000</v>
      </c>
      <c r="E58" s="21">
        <v>2539000</v>
      </c>
      <c r="F58" s="21">
        <v>2538170.0499999998</v>
      </c>
      <c r="G58" s="22">
        <v>829.95</v>
      </c>
      <c r="H58" s="36">
        <v>0</v>
      </c>
      <c r="I58" s="9" t="s">
        <v>120</v>
      </c>
    </row>
    <row r="59" spans="1:9" x14ac:dyDescent="0.25">
      <c r="B59" s="18" t="s">
        <v>144</v>
      </c>
      <c r="C59" s="19" t="s">
        <v>145</v>
      </c>
      <c r="D59" s="20">
        <v>0</v>
      </c>
      <c r="E59" s="21">
        <v>160000</v>
      </c>
      <c r="F59" s="21">
        <v>0</v>
      </c>
      <c r="G59" s="22">
        <v>160000</v>
      </c>
      <c r="H59" s="36">
        <v>160000</v>
      </c>
    </row>
    <row r="60" spans="1:9" x14ac:dyDescent="0.25">
      <c r="B60" s="18" t="s">
        <v>57</v>
      </c>
      <c r="C60" s="19" t="s">
        <v>58</v>
      </c>
      <c r="D60" s="20">
        <v>0</v>
      </c>
      <c r="E60" s="21">
        <v>127000</v>
      </c>
      <c r="F60" s="21">
        <v>6500</v>
      </c>
      <c r="G60" s="22">
        <v>120500</v>
      </c>
      <c r="H60" s="36">
        <v>120000</v>
      </c>
    </row>
    <row r="61" spans="1:9" x14ac:dyDescent="0.25">
      <c r="B61" s="18" t="s">
        <v>59</v>
      </c>
      <c r="C61" s="19" t="s">
        <v>60</v>
      </c>
      <c r="D61" s="20">
        <v>0</v>
      </c>
      <c r="E61" s="21">
        <v>950000</v>
      </c>
      <c r="F61" s="21">
        <v>0</v>
      </c>
      <c r="G61" s="22">
        <v>950000</v>
      </c>
      <c r="H61" s="36">
        <v>950000</v>
      </c>
    </row>
    <row r="62" spans="1:9" x14ac:dyDescent="0.25">
      <c r="B62" s="18" t="s">
        <v>61</v>
      </c>
      <c r="C62" s="19" t="s">
        <v>62</v>
      </c>
      <c r="D62" s="20">
        <v>0</v>
      </c>
      <c r="E62" s="21">
        <v>900000</v>
      </c>
      <c r="F62" s="21">
        <v>850160</v>
      </c>
      <c r="G62" s="22">
        <v>49840</v>
      </c>
      <c r="H62" s="36">
        <v>0</v>
      </c>
      <c r="I62" s="9" t="s">
        <v>120</v>
      </c>
    </row>
    <row r="63" spans="1:9" x14ac:dyDescent="0.25">
      <c r="B63" s="18" t="s">
        <v>63</v>
      </c>
      <c r="C63" s="19" t="s">
        <v>64</v>
      </c>
      <c r="D63" s="20">
        <v>0</v>
      </c>
      <c r="E63" s="21">
        <v>410000</v>
      </c>
      <c r="F63" s="21">
        <v>329000</v>
      </c>
      <c r="G63" s="22">
        <v>81000</v>
      </c>
      <c r="H63" s="36">
        <v>0</v>
      </c>
      <c r="I63" s="9" t="s">
        <v>120</v>
      </c>
    </row>
    <row r="64" spans="1:9" x14ac:dyDescent="0.25">
      <c r="B64" s="18" t="s">
        <v>65</v>
      </c>
      <c r="C64" s="19" t="s">
        <v>66</v>
      </c>
      <c r="D64" s="20">
        <v>0</v>
      </c>
      <c r="E64" s="21">
        <v>406000</v>
      </c>
      <c r="F64" s="21">
        <v>404572.21</v>
      </c>
      <c r="G64" s="22">
        <v>1427.79</v>
      </c>
      <c r="H64" s="36">
        <v>0</v>
      </c>
      <c r="I64" s="9" t="s">
        <v>120</v>
      </c>
    </row>
    <row r="65" spans="1:9" x14ac:dyDescent="0.25">
      <c r="B65" s="16" t="s">
        <v>67</v>
      </c>
      <c r="C65" s="17" t="s">
        <v>68</v>
      </c>
      <c r="D65" s="20">
        <v>0</v>
      </c>
      <c r="E65" s="21">
        <v>93000</v>
      </c>
      <c r="F65" s="21">
        <v>80000</v>
      </c>
      <c r="G65" s="22">
        <v>13000</v>
      </c>
      <c r="H65" s="36">
        <v>0</v>
      </c>
      <c r="I65" s="9" t="s">
        <v>120</v>
      </c>
    </row>
    <row r="66" spans="1:9" ht="15" customHeight="1" x14ac:dyDescent="0.25">
      <c r="A66" s="58" t="s">
        <v>6</v>
      </c>
      <c r="B66" s="56"/>
      <c r="C66" s="57"/>
      <c r="D66" s="23">
        <v>4000000</v>
      </c>
      <c r="E66" s="24">
        <v>7735000</v>
      </c>
      <c r="F66" s="24">
        <v>4313402.26</v>
      </c>
      <c r="G66" s="25">
        <v>3421597.74</v>
      </c>
      <c r="H66" s="25">
        <f>SUM(H55:H65)</f>
        <v>3275000</v>
      </c>
    </row>
    <row r="67" spans="1:9" x14ac:dyDescent="0.25">
      <c r="A67" s="46"/>
      <c r="B67" s="46"/>
      <c r="C67" s="46"/>
      <c r="D67" s="46"/>
      <c r="E67" s="46"/>
      <c r="F67" s="46"/>
      <c r="G67" s="46"/>
      <c r="H67" s="35"/>
    </row>
    <row r="68" spans="1:9" ht="15" customHeight="1" x14ac:dyDescent="0.25">
      <c r="A68" s="15" t="s">
        <v>7</v>
      </c>
      <c r="B68" s="56" t="s">
        <v>8</v>
      </c>
      <c r="C68" s="56"/>
      <c r="D68" s="56"/>
      <c r="E68" s="56"/>
      <c r="F68" s="56"/>
      <c r="G68" s="57"/>
      <c r="H68" s="35"/>
    </row>
    <row r="69" spans="1:9" x14ac:dyDescent="0.25">
      <c r="B69" s="16" t="s">
        <v>69</v>
      </c>
      <c r="C69" s="17" t="s">
        <v>70</v>
      </c>
      <c r="D69" s="20">
        <v>0</v>
      </c>
      <c r="E69" s="21">
        <v>82000</v>
      </c>
      <c r="F69" s="21">
        <v>0</v>
      </c>
      <c r="G69" s="22">
        <v>82000</v>
      </c>
      <c r="H69" s="36">
        <v>0</v>
      </c>
      <c r="I69" s="9"/>
    </row>
    <row r="70" spans="1:9" ht="15" customHeight="1" x14ac:dyDescent="0.25">
      <c r="A70" s="58" t="s">
        <v>9</v>
      </c>
      <c r="B70" s="56"/>
      <c r="C70" s="57"/>
      <c r="D70" s="23">
        <v>0</v>
      </c>
      <c r="E70" s="24">
        <v>82000</v>
      </c>
      <c r="F70" s="24">
        <v>0</v>
      </c>
      <c r="G70" s="25">
        <v>82000</v>
      </c>
      <c r="H70" s="25">
        <f>H69</f>
        <v>0</v>
      </c>
    </row>
    <row r="71" spans="1:9" x14ac:dyDescent="0.25">
      <c r="A71" s="46"/>
      <c r="B71" s="46"/>
      <c r="C71" s="46"/>
      <c r="D71" s="46"/>
      <c r="E71" s="46"/>
      <c r="F71" s="46"/>
      <c r="G71" s="46"/>
      <c r="H71" s="35"/>
    </row>
    <row r="72" spans="1:9" x14ac:dyDescent="0.25">
      <c r="A72" s="15" t="s">
        <v>10</v>
      </c>
      <c r="B72" s="56" t="s">
        <v>11</v>
      </c>
      <c r="C72" s="56"/>
      <c r="D72" s="56"/>
      <c r="E72" s="56"/>
      <c r="F72" s="56"/>
      <c r="G72" s="57"/>
      <c r="H72" s="35"/>
    </row>
    <row r="73" spans="1:9" x14ac:dyDescent="0.25">
      <c r="B73" s="18" t="s">
        <v>71</v>
      </c>
      <c r="C73" s="19" t="s">
        <v>72</v>
      </c>
      <c r="D73" s="20">
        <v>0</v>
      </c>
      <c r="E73" s="21">
        <v>275000</v>
      </c>
      <c r="F73" s="21">
        <v>60984</v>
      </c>
      <c r="G73" s="22">
        <v>214016</v>
      </c>
      <c r="H73" s="36">
        <v>214000</v>
      </c>
    </row>
    <row r="74" spans="1:9" x14ac:dyDescent="0.25">
      <c r="B74" s="18" t="s">
        <v>73</v>
      </c>
      <c r="C74" s="19" t="s">
        <v>74</v>
      </c>
      <c r="D74" s="20">
        <v>0</v>
      </c>
      <c r="E74" s="21">
        <v>397000</v>
      </c>
      <c r="F74" s="21">
        <v>83720</v>
      </c>
      <c r="G74" s="22">
        <v>313280</v>
      </c>
      <c r="H74" s="36">
        <v>313000</v>
      </c>
    </row>
    <row r="75" spans="1:9" x14ac:dyDescent="0.25">
      <c r="B75" s="16" t="s">
        <v>75</v>
      </c>
      <c r="C75" s="17" t="s">
        <v>76</v>
      </c>
      <c r="D75" s="20">
        <v>0</v>
      </c>
      <c r="E75" s="21">
        <v>835500</v>
      </c>
      <c r="F75" s="21">
        <v>6684</v>
      </c>
      <c r="G75" s="22">
        <v>828816</v>
      </c>
      <c r="H75" s="36">
        <v>829000</v>
      </c>
    </row>
    <row r="76" spans="1:9" ht="15" customHeight="1" x14ac:dyDescent="0.25">
      <c r="A76" s="58" t="s">
        <v>12</v>
      </c>
      <c r="B76" s="56"/>
      <c r="C76" s="57"/>
      <c r="D76" s="23">
        <v>0</v>
      </c>
      <c r="E76" s="24">
        <v>1507500</v>
      </c>
      <c r="F76" s="24">
        <v>151388</v>
      </c>
      <c r="G76" s="25">
        <v>1356112</v>
      </c>
      <c r="H76" s="25">
        <f>SUM(H73:H75)</f>
        <v>1356000</v>
      </c>
    </row>
    <row r="77" spans="1:9" x14ac:dyDescent="0.25">
      <c r="A77" s="46"/>
      <c r="B77" s="46"/>
      <c r="C77" s="46"/>
      <c r="D77" s="46"/>
      <c r="E77" s="46"/>
      <c r="F77" s="46"/>
      <c r="G77" s="46"/>
      <c r="H77" s="35"/>
    </row>
    <row r="78" spans="1:9" ht="15" customHeight="1" x14ac:dyDescent="0.25">
      <c r="A78" s="15" t="s">
        <v>146</v>
      </c>
      <c r="B78" s="56" t="s">
        <v>147</v>
      </c>
      <c r="C78" s="56"/>
      <c r="D78" s="56"/>
      <c r="E78" s="56"/>
      <c r="F78" s="56"/>
      <c r="G78" s="57"/>
      <c r="H78" s="35"/>
    </row>
    <row r="79" spans="1:9" x14ac:dyDescent="0.25">
      <c r="B79" s="18" t="s">
        <v>148</v>
      </c>
      <c r="C79" s="19" t="s">
        <v>149</v>
      </c>
      <c r="D79" s="20">
        <v>2000000</v>
      </c>
      <c r="E79" s="21">
        <v>0</v>
      </c>
      <c r="F79" s="21">
        <v>0</v>
      </c>
      <c r="G79" s="22">
        <v>0</v>
      </c>
      <c r="H79" s="36">
        <v>0</v>
      </c>
    </row>
    <row r="80" spans="1:9" x14ac:dyDescent="0.25">
      <c r="B80" s="18" t="s">
        <v>150</v>
      </c>
      <c r="C80" s="29" t="s">
        <v>201</v>
      </c>
      <c r="D80" s="20">
        <v>120000</v>
      </c>
      <c r="E80" s="21">
        <v>120000</v>
      </c>
      <c r="F80" s="21">
        <v>120000</v>
      </c>
      <c r="G80" s="22">
        <v>0</v>
      </c>
      <c r="H80" s="36">
        <v>0</v>
      </c>
    </row>
    <row r="81" spans="1:9" x14ac:dyDescent="0.25">
      <c r="B81" s="16" t="s">
        <v>151</v>
      </c>
      <c r="C81" s="17" t="s">
        <v>152</v>
      </c>
      <c r="D81" s="20">
        <v>0</v>
      </c>
      <c r="E81" s="21">
        <v>2166000</v>
      </c>
      <c r="F81" s="21">
        <v>2165900</v>
      </c>
      <c r="G81" s="22">
        <v>100</v>
      </c>
      <c r="H81" s="36">
        <v>0</v>
      </c>
    </row>
    <row r="82" spans="1:9" x14ac:dyDescent="0.25">
      <c r="A82" s="58" t="s">
        <v>153</v>
      </c>
      <c r="B82" s="56"/>
      <c r="C82" s="57"/>
      <c r="D82" s="23">
        <v>2120000</v>
      </c>
      <c r="E82" s="24">
        <v>2286000</v>
      </c>
      <c r="F82" s="24">
        <v>2285900</v>
      </c>
      <c r="G82" s="25">
        <v>100</v>
      </c>
      <c r="H82" s="25">
        <f>SUM(H79:H81)</f>
        <v>0</v>
      </c>
    </row>
    <row r="83" spans="1:9" ht="23.25" customHeight="1" x14ac:dyDescent="0.25">
      <c r="A83" s="46"/>
      <c r="B83" s="46"/>
      <c r="C83" s="46"/>
      <c r="D83" s="46"/>
      <c r="E83" s="46"/>
      <c r="F83" s="46"/>
      <c r="G83" s="46"/>
      <c r="H83" s="35"/>
    </row>
    <row r="84" spans="1:9" x14ac:dyDescent="0.25">
      <c r="A84" s="15" t="s">
        <v>13</v>
      </c>
      <c r="B84" s="56" t="s">
        <v>14</v>
      </c>
      <c r="C84" s="56"/>
      <c r="D84" s="56"/>
      <c r="E84" s="56"/>
      <c r="F84" s="56"/>
      <c r="G84" s="57"/>
      <c r="H84" s="35"/>
    </row>
    <row r="85" spans="1:9" x14ac:dyDescent="0.25">
      <c r="B85" s="18" t="s">
        <v>77</v>
      </c>
      <c r="C85" s="19" t="s">
        <v>78</v>
      </c>
      <c r="D85" s="20">
        <v>0</v>
      </c>
      <c r="E85" s="21">
        <v>160000</v>
      </c>
      <c r="F85" s="21">
        <v>0</v>
      </c>
      <c r="G85" s="22">
        <v>160000</v>
      </c>
      <c r="H85" s="36">
        <v>160000</v>
      </c>
    </row>
    <row r="86" spans="1:9" ht="15" customHeight="1" x14ac:dyDescent="0.25">
      <c r="B86" s="18" t="s">
        <v>79</v>
      </c>
      <c r="C86" s="19" t="s">
        <v>80</v>
      </c>
      <c r="D86" s="20">
        <v>11000000</v>
      </c>
      <c r="E86" s="21">
        <v>13000000</v>
      </c>
      <c r="F86" s="21">
        <v>12695202.35</v>
      </c>
      <c r="G86" s="22">
        <v>304797.65000000002</v>
      </c>
      <c r="H86" s="36">
        <v>0</v>
      </c>
      <c r="I86" s="9" t="s">
        <v>120</v>
      </c>
    </row>
    <row r="87" spans="1:9" x14ac:dyDescent="0.25">
      <c r="B87" s="18" t="s">
        <v>154</v>
      </c>
      <c r="C87" s="19" t="s">
        <v>155</v>
      </c>
      <c r="D87" s="20">
        <v>0</v>
      </c>
      <c r="E87" s="21">
        <v>150000</v>
      </c>
      <c r="F87" s="21">
        <v>7459.25</v>
      </c>
      <c r="G87" s="22">
        <v>142540.75</v>
      </c>
      <c r="H87" s="36">
        <v>142000</v>
      </c>
    </row>
    <row r="88" spans="1:9" ht="15" customHeight="1" x14ac:dyDescent="0.25">
      <c r="B88" s="18" t="s">
        <v>81</v>
      </c>
      <c r="C88" s="19" t="s">
        <v>82</v>
      </c>
      <c r="D88" s="20">
        <v>0</v>
      </c>
      <c r="E88" s="21">
        <v>1267000</v>
      </c>
      <c r="F88" s="21">
        <v>1263799.02</v>
      </c>
      <c r="G88" s="22">
        <v>3200.98</v>
      </c>
      <c r="H88" s="36">
        <v>0</v>
      </c>
      <c r="I88" s="9" t="s">
        <v>120</v>
      </c>
    </row>
    <row r="89" spans="1:9" x14ac:dyDescent="0.25">
      <c r="B89" s="18" t="s">
        <v>83</v>
      </c>
      <c r="C89" s="19" t="s">
        <v>84</v>
      </c>
      <c r="D89" s="20">
        <v>0</v>
      </c>
      <c r="E89" s="21">
        <v>3050000</v>
      </c>
      <c r="F89" s="21">
        <v>2776597.89</v>
      </c>
      <c r="G89" s="22">
        <v>273402.11</v>
      </c>
      <c r="H89" s="36">
        <v>0</v>
      </c>
      <c r="I89" s="9" t="s">
        <v>120</v>
      </c>
    </row>
    <row r="90" spans="1:9" ht="15" customHeight="1" x14ac:dyDescent="0.25">
      <c r="B90" s="16" t="s">
        <v>85</v>
      </c>
      <c r="C90" s="17" t="s">
        <v>86</v>
      </c>
      <c r="D90" s="20">
        <v>0</v>
      </c>
      <c r="E90" s="21">
        <v>1895000</v>
      </c>
      <c r="F90" s="21">
        <v>219293.45</v>
      </c>
      <c r="G90" s="22">
        <v>1675706.55</v>
      </c>
      <c r="H90" s="36">
        <v>1675000</v>
      </c>
    </row>
    <row r="91" spans="1:9" x14ac:dyDescent="0.25">
      <c r="A91" s="58" t="s">
        <v>15</v>
      </c>
      <c r="B91" s="56"/>
      <c r="C91" s="57"/>
      <c r="D91" s="23">
        <v>11000000</v>
      </c>
      <c r="E91" s="24">
        <v>19522000</v>
      </c>
      <c r="F91" s="24">
        <v>16962351.960000001</v>
      </c>
      <c r="G91" s="25">
        <v>2559648.04</v>
      </c>
      <c r="H91" s="25">
        <f>SUM(H85:H90)</f>
        <v>1977000</v>
      </c>
    </row>
    <row r="92" spans="1:9" x14ac:dyDescent="0.25">
      <c r="A92" s="46"/>
      <c r="B92" s="46"/>
      <c r="C92" s="46"/>
      <c r="D92" s="46"/>
      <c r="E92" s="46"/>
      <c r="F92" s="46"/>
      <c r="G92" s="46"/>
      <c r="H92" s="35"/>
    </row>
    <row r="93" spans="1:9" x14ac:dyDescent="0.25">
      <c r="A93" s="15" t="s">
        <v>156</v>
      </c>
      <c r="B93" s="56" t="s">
        <v>157</v>
      </c>
      <c r="C93" s="56"/>
      <c r="D93" s="56"/>
      <c r="E93" s="56"/>
      <c r="F93" s="56"/>
      <c r="G93" s="57"/>
      <c r="H93" s="35"/>
    </row>
    <row r="94" spans="1:9" ht="15" customHeight="1" x14ac:dyDescent="0.25">
      <c r="B94" s="16" t="s">
        <v>158</v>
      </c>
      <c r="C94" s="17" t="s">
        <v>159</v>
      </c>
      <c r="D94" s="20">
        <v>0</v>
      </c>
      <c r="E94" s="21">
        <v>2000000</v>
      </c>
      <c r="F94" s="21">
        <v>18137.900000000001</v>
      </c>
      <c r="G94" s="22">
        <v>1981862.1</v>
      </c>
      <c r="H94" s="36">
        <v>1981000</v>
      </c>
    </row>
    <row r="95" spans="1:9" x14ac:dyDescent="0.25">
      <c r="A95" s="58" t="s">
        <v>160</v>
      </c>
      <c r="B95" s="56"/>
      <c r="C95" s="57"/>
      <c r="D95" s="23">
        <v>0</v>
      </c>
      <c r="E95" s="24">
        <v>2000000</v>
      </c>
      <c r="F95" s="24">
        <v>18137.900000000001</v>
      </c>
      <c r="G95" s="25">
        <v>1981862.1</v>
      </c>
      <c r="H95" s="25">
        <f>H94</f>
        <v>1981000</v>
      </c>
    </row>
    <row r="96" spans="1:9" ht="15" customHeight="1" x14ac:dyDescent="0.25">
      <c r="A96" s="46"/>
      <c r="B96" s="46"/>
      <c r="C96" s="46"/>
      <c r="D96" s="46"/>
      <c r="E96" s="46"/>
      <c r="F96" s="46"/>
      <c r="G96" s="46"/>
      <c r="H96" s="35"/>
    </row>
    <row r="97" spans="1:9" x14ac:dyDescent="0.25">
      <c r="A97" s="15" t="s">
        <v>16</v>
      </c>
      <c r="B97" s="56" t="s">
        <v>161</v>
      </c>
      <c r="C97" s="56"/>
      <c r="D97" s="56"/>
      <c r="E97" s="56"/>
      <c r="F97" s="56"/>
      <c r="G97" s="57"/>
      <c r="H97" s="35"/>
    </row>
    <row r="98" spans="1:9" ht="15" customHeight="1" x14ac:dyDescent="0.25">
      <c r="B98" s="16" t="s">
        <v>87</v>
      </c>
      <c r="C98" s="17" t="s">
        <v>88</v>
      </c>
      <c r="D98" s="20">
        <v>8200000</v>
      </c>
      <c r="E98" s="21">
        <v>9215000</v>
      </c>
      <c r="F98" s="21">
        <v>3512037.3</v>
      </c>
      <c r="G98" s="22">
        <v>5702962.7000000002</v>
      </c>
      <c r="H98" s="36">
        <v>5703000</v>
      </c>
    </row>
    <row r="99" spans="1:9" x14ac:dyDescent="0.25">
      <c r="A99" s="58" t="s">
        <v>162</v>
      </c>
      <c r="B99" s="56"/>
      <c r="C99" s="57"/>
      <c r="D99" s="23">
        <v>8200000</v>
      </c>
      <c r="E99" s="24">
        <v>9215000</v>
      </c>
      <c r="F99" s="24">
        <v>3512037.3</v>
      </c>
      <c r="G99" s="25">
        <v>5702962.7000000002</v>
      </c>
      <c r="H99" s="25">
        <f>H98</f>
        <v>5703000</v>
      </c>
    </row>
    <row r="100" spans="1:9" ht="15" customHeight="1" x14ac:dyDescent="0.25">
      <c r="A100" s="46"/>
      <c r="B100" s="46"/>
      <c r="C100" s="46"/>
      <c r="D100" s="46"/>
      <c r="E100" s="46"/>
      <c r="F100" s="46"/>
      <c r="G100" s="46"/>
      <c r="H100" s="35"/>
    </row>
    <row r="101" spans="1:9" x14ac:dyDescent="0.25">
      <c r="A101" s="15" t="s">
        <v>17</v>
      </c>
      <c r="B101" s="56" t="s">
        <v>18</v>
      </c>
      <c r="C101" s="56"/>
      <c r="D101" s="56"/>
      <c r="E101" s="56"/>
      <c r="F101" s="56"/>
      <c r="G101" s="57"/>
      <c r="H101" s="35"/>
    </row>
    <row r="102" spans="1:9" x14ac:dyDescent="0.25">
      <c r="B102" s="16" t="s">
        <v>89</v>
      </c>
      <c r="C102" s="17" t="s">
        <v>90</v>
      </c>
      <c r="D102" s="20">
        <v>0</v>
      </c>
      <c r="E102" s="21">
        <v>2100000</v>
      </c>
      <c r="F102" s="21">
        <v>1466080</v>
      </c>
      <c r="G102" s="22">
        <v>633920</v>
      </c>
      <c r="H102" s="36">
        <v>0</v>
      </c>
      <c r="I102" s="9" t="s">
        <v>120</v>
      </c>
    </row>
    <row r="103" spans="1:9" x14ac:dyDescent="0.25">
      <c r="A103" s="58" t="s">
        <v>19</v>
      </c>
      <c r="B103" s="56"/>
      <c r="C103" s="57"/>
      <c r="D103" s="23">
        <v>0</v>
      </c>
      <c r="E103" s="24">
        <v>2100000</v>
      </c>
      <c r="F103" s="24">
        <v>1466080</v>
      </c>
      <c r="G103" s="25">
        <v>633920</v>
      </c>
      <c r="H103" s="25">
        <f>H102</f>
        <v>0</v>
      </c>
    </row>
    <row r="104" spans="1:9" ht="15" customHeight="1" x14ac:dyDescent="0.25">
      <c r="A104" s="46"/>
      <c r="B104" s="46"/>
      <c r="C104" s="46"/>
      <c r="D104" s="46"/>
      <c r="E104" s="46"/>
      <c r="F104" s="46"/>
      <c r="G104" s="46"/>
      <c r="H104" s="35"/>
    </row>
    <row r="105" spans="1:9" x14ac:dyDescent="0.25">
      <c r="A105" s="15" t="s">
        <v>20</v>
      </c>
      <c r="B105" s="56" t="s">
        <v>21</v>
      </c>
      <c r="C105" s="56"/>
      <c r="D105" s="56"/>
      <c r="E105" s="56"/>
      <c r="F105" s="56"/>
      <c r="G105" s="57"/>
      <c r="H105" s="35"/>
    </row>
    <row r="106" spans="1:9" ht="15" customHeight="1" x14ac:dyDescent="0.25">
      <c r="B106" s="18" t="s">
        <v>91</v>
      </c>
      <c r="C106" s="19" t="s">
        <v>92</v>
      </c>
      <c r="D106" s="20">
        <v>0</v>
      </c>
      <c r="E106" s="21">
        <v>175000</v>
      </c>
      <c r="F106" s="21">
        <v>174996.72</v>
      </c>
      <c r="G106" s="22">
        <v>3.28</v>
      </c>
      <c r="H106" s="36">
        <v>0</v>
      </c>
      <c r="I106" s="9" t="s">
        <v>120</v>
      </c>
    </row>
    <row r="107" spans="1:9" x14ac:dyDescent="0.25">
      <c r="B107" s="18" t="s">
        <v>93</v>
      </c>
      <c r="C107" s="19" t="s">
        <v>94</v>
      </c>
      <c r="D107" s="20">
        <v>14000000</v>
      </c>
      <c r="E107" s="21">
        <v>14000000</v>
      </c>
      <c r="F107" s="21">
        <v>12498888.560000001</v>
      </c>
      <c r="G107" s="22">
        <v>1501111.44</v>
      </c>
      <c r="H107" s="36">
        <v>1500000</v>
      </c>
    </row>
    <row r="108" spans="1:9" x14ac:dyDescent="0.25">
      <c r="B108" s="18" t="s">
        <v>163</v>
      </c>
      <c r="C108" s="19" t="s">
        <v>164</v>
      </c>
      <c r="D108" s="20">
        <v>0</v>
      </c>
      <c r="E108" s="21">
        <v>200000</v>
      </c>
      <c r="F108" s="21">
        <v>170207.6</v>
      </c>
      <c r="G108" s="22">
        <v>29792.400000000001</v>
      </c>
      <c r="H108" s="36">
        <v>0</v>
      </c>
      <c r="I108" s="9" t="s">
        <v>120</v>
      </c>
    </row>
    <row r="109" spans="1:9" x14ac:dyDescent="0.25">
      <c r="B109" s="16" t="s">
        <v>165</v>
      </c>
      <c r="C109" s="17" t="s">
        <v>166</v>
      </c>
      <c r="D109" s="20">
        <v>0</v>
      </c>
      <c r="E109" s="21">
        <v>300000</v>
      </c>
      <c r="F109" s="21">
        <v>172850</v>
      </c>
      <c r="G109" s="22">
        <v>127150</v>
      </c>
      <c r="H109" s="36">
        <v>127000</v>
      </c>
    </row>
    <row r="110" spans="1:9" x14ac:dyDescent="0.25">
      <c r="A110" s="58" t="s">
        <v>22</v>
      </c>
      <c r="B110" s="56"/>
      <c r="C110" s="57"/>
      <c r="D110" s="23">
        <v>14000000</v>
      </c>
      <c r="E110" s="24">
        <v>14675000</v>
      </c>
      <c r="F110" s="24">
        <v>13016942.880000001</v>
      </c>
      <c r="G110" s="25">
        <v>1658057.12</v>
      </c>
      <c r="H110" s="25">
        <f>SUM(H106:H109)</f>
        <v>1627000</v>
      </c>
    </row>
    <row r="111" spans="1:9" ht="15" customHeight="1" x14ac:dyDescent="0.25">
      <c r="A111" s="46"/>
      <c r="B111" s="46"/>
      <c r="C111" s="46"/>
      <c r="D111" s="46"/>
      <c r="E111" s="46"/>
      <c r="F111" s="46"/>
      <c r="G111" s="46"/>
      <c r="H111" s="35"/>
    </row>
    <row r="112" spans="1:9" x14ac:dyDescent="0.25">
      <c r="A112" s="15" t="s">
        <v>23</v>
      </c>
      <c r="B112" s="56" t="s">
        <v>24</v>
      </c>
      <c r="C112" s="56"/>
      <c r="D112" s="56"/>
      <c r="E112" s="56"/>
      <c r="F112" s="56"/>
      <c r="G112" s="57"/>
      <c r="H112" s="35"/>
    </row>
    <row r="113" spans="1:9" ht="15" customHeight="1" x14ac:dyDescent="0.25">
      <c r="B113" s="18" t="s">
        <v>167</v>
      </c>
      <c r="C113" s="19" t="s">
        <v>168</v>
      </c>
      <c r="D113" s="20">
        <v>0</v>
      </c>
      <c r="E113" s="21">
        <v>30000</v>
      </c>
      <c r="F113" s="21">
        <v>0</v>
      </c>
      <c r="G113" s="22">
        <v>30000</v>
      </c>
      <c r="H113" s="36">
        <v>30000</v>
      </c>
    </row>
    <row r="114" spans="1:9" x14ac:dyDescent="0.25">
      <c r="B114" s="18" t="s">
        <v>169</v>
      </c>
      <c r="C114" s="19" t="s">
        <v>96</v>
      </c>
      <c r="D114" s="20">
        <v>0</v>
      </c>
      <c r="E114" s="21">
        <v>73500</v>
      </c>
      <c r="F114" s="21">
        <v>73289.7</v>
      </c>
      <c r="G114" s="22">
        <v>210.3</v>
      </c>
      <c r="H114" s="36">
        <v>0</v>
      </c>
      <c r="I114" s="9" t="s">
        <v>120</v>
      </c>
    </row>
    <row r="115" spans="1:9" x14ac:dyDescent="0.25">
      <c r="B115" s="18" t="s">
        <v>170</v>
      </c>
      <c r="C115" s="19" t="s">
        <v>171</v>
      </c>
      <c r="D115" s="20">
        <v>3000000</v>
      </c>
      <c r="E115" s="21">
        <v>3300000</v>
      </c>
      <c r="F115" s="21">
        <v>3288249.92</v>
      </c>
      <c r="G115" s="22">
        <v>11750.08</v>
      </c>
      <c r="H115" s="36">
        <v>0</v>
      </c>
      <c r="I115" s="9" t="s">
        <v>120</v>
      </c>
    </row>
    <row r="116" spans="1:9" ht="15" customHeight="1" x14ac:dyDescent="0.25">
      <c r="B116" s="16" t="s">
        <v>95</v>
      </c>
      <c r="C116" s="17" t="s">
        <v>172</v>
      </c>
      <c r="D116" s="20">
        <v>0</v>
      </c>
      <c r="E116" s="21">
        <v>7100000</v>
      </c>
      <c r="F116" s="21">
        <v>5687021.7800000003</v>
      </c>
      <c r="G116" s="22">
        <v>1412978.22</v>
      </c>
      <c r="H116" s="36">
        <v>0</v>
      </c>
      <c r="I116" s="9" t="s">
        <v>120</v>
      </c>
    </row>
    <row r="117" spans="1:9" x14ac:dyDescent="0.25">
      <c r="A117" s="58" t="s">
        <v>25</v>
      </c>
      <c r="B117" s="56"/>
      <c r="C117" s="57"/>
      <c r="D117" s="23">
        <v>3000000</v>
      </c>
      <c r="E117" s="24">
        <v>10503500</v>
      </c>
      <c r="F117" s="24">
        <v>9048561.4000000004</v>
      </c>
      <c r="G117" s="25">
        <v>1454938.6</v>
      </c>
      <c r="H117" s="25">
        <f>SUM(H113:H116)</f>
        <v>30000</v>
      </c>
    </row>
    <row r="118" spans="1:9" ht="15" customHeight="1" x14ac:dyDescent="0.25">
      <c r="A118" s="46"/>
      <c r="B118" s="46"/>
      <c r="C118" s="46"/>
      <c r="D118" s="46"/>
      <c r="E118" s="46"/>
      <c r="F118" s="46"/>
      <c r="G118" s="46"/>
      <c r="H118" s="35"/>
    </row>
    <row r="119" spans="1:9" x14ac:dyDescent="0.25">
      <c r="A119" s="15" t="s">
        <v>26</v>
      </c>
      <c r="B119" s="56" t="s">
        <v>27</v>
      </c>
      <c r="C119" s="56"/>
      <c r="D119" s="56"/>
      <c r="E119" s="56"/>
      <c r="F119" s="56"/>
      <c r="G119" s="57"/>
      <c r="H119" s="35"/>
    </row>
    <row r="120" spans="1:9" ht="15" customHeight="1" x14ac:dyDescent="0.25">
      <c r="B120" s="18" t="s">
        <v>97</v>
      </c>
      <c r="C120" s="19" t="s">
        <v>98</v>
      </c>
      <c r="D120" s="20">
        <v>400000</v>
      </c>
      <c r="E120" s="21">
        <v>5970000</v>
      </c>
      <c r="F120" s="21">
        <v>4058215.27</v>
      </c>
      <c r="G120" s="22">
        <v>1911784.73</v>
      </c>
      <c r="H120" s="36">
        <v>1912000</v>
      </c>
    </row>
    <row r="121" spans="1:9" x14ac:dyDescent="0.25">
      <c r="B121" s="16" t="s">
        <v>99</v>
      </c>
      <c r="C121" s="17" t="s">
        <v>100</v>
      </c>
      <c r="D121" s="20">
        <v>0</v>
      </c>
      <c r="E121" s="21">
        <v>308500</v>
      </c>
      <c r="F121" s="21">
        <v>298910.53999999998</v>
      </c>
      <c r="G121" s="22">
        <v>9589.4599999999991</v>
      </c>
      <c r="H121" s="36">
        <v>0</v>
      </c>
      <c r="I121" s="9" t="s">
        <v>120</v>
      </c>
    </row>
    <row r="122" spans="1:9" ht="15" customHeight="1" x14ac:dyDescent="0.25">
      <c r="A122" s="58" t="s">
        <v>28</v>
      </c>
      <c r="B122" s="56"/>
      <c r="C122" s="57"/>
      <c r="D122" s="23">
        <v>400000</v>
      </c>
      <c r="E122" s="24">
        <v>6278500</v>
      </c>
      <c r="F122" s="24">
        <v>4357125.8099999996</v>
      </c>
      <c r="G122" s="25">
        <v>1921374.19</v>
      </c>
      <c r="H122" s="25">
        <f>SUM(H120:H121)</f>
        <v>1912000</v>
      </c>
    </row>
    <row r="123" spans="1:9" x14ac:dyDescent="0.25">
      <c r="A123" s="46"/>
      <c r="B123" s="46"/>
      <c r="C123" s="46"/>
      <c r="D123" s="46"/>
      <c r="E123" s="46"/>
      <c r="F123" s="46"/>
      <c r="G123" s="46"/>
      <c r="H123" s="35"/>
    </row>
    <row r="124" spans="1:9" x14ac:dyDescent="0.25">
      <c r="A124" s="15" t="s">
        <v>29</v>
      </c>
      <c r="B124" s="56" t="s">
        <v>30</v>
      </c>
      <c r="C124" s="56"/>
      <c r="D124" s="56"/>
      <c r="E124" s="56"/>
      <c r="F124" s="56"/>
      <c r="G124" s="57"/>
      <c r="H124" s="35"/>
    </row>
    <row r="125" spans="1:9" ht="15" customHeight="1" x14ac:dyDescent="0.25">
      <c r="B125" s="16" t="s">
        <v>101</v>
      </c>
      <c r="C125" s="17" t="s">
        <v>102</v>
      </c>
      <c r="D125" s="20">
        <v>1000000</v>
      </c>
      <c r="E125" s="21">
        <v>284000</v>
      </c>
      <c r="F125" s="21">
        <v>0</v>
      </c>
      <c r="G125" s="22">
        <v>284000</v>
      </c>
      <c r="H125" s="36">
        <v>0</v>
      </c>
      <c r="I125" s="9"/>
    </row>
    <row r="126" spans="1:9" x14ac:dyDescent="0.25">
      <c r="A126" s="58" t="s">
        <v>31</v>
      </c>
      <c r="B126" s="56"/>
      <c r="C126" s="57"/>
      <c r="D126" s="23">
        <v>1000000</v>
      </c>
      <c r="E126" s="24">
        <v>284000</v>
      </c>
      <c r="F126" s="24">
        <v>0</v>
      </c>
      <c r="G126" s="25">
        <v>284000</v>
      </c>
      <c r="H126" s="25">
        <f>H125</f>
        <v>0</v>
      </c>
    </row>
    <row r="127" spans="1:9" ht="15" customHeight="1" x14ac:dyDescent="0.25">
      <c r="A127" s="46"/>
      <c r="B127" s="46"/>
      <c r="C127" s="46"/>
      <c r="D127" s="46"/>
      <c r="E127" s="46"/>
      <c r="F127" s="46"/>
      <c r="G127" s="46"/>
      <c r="H127" s="35"/>
    </row>
    <row r="128" spans="1:9" x14ac:dyDescent="0.25">
      <c r="A128" s="15" t="s">
        <v>32</v>
      </c>
      <c r="B128" s="56" t="s">
        <v>33</v>
      </c>
      <c r="C128" s="56"/>
      <c r="D128" s="56"/>
      <c r="E128" s="56"/>
      <c r="F128" s="56"/>
      <c r="G128" s="57"/>
      <c r="H128" s="35"/>
    </row>
    <row r="129" spans="1:9" ht="15" customHeight="1" x14ac:dyDescent="0.25">
      <c r="B129" s="18" t="s">
        <v>173</v>
      </c>
      <c r="C129" s="19" t="s">
        <v>174</v>
      </c>
      <c r="D129" s="20">
        <v>7000000</v>
      </c>
      <c r="E129" s="21">
        <v>7000000</v>
      </c>
      <c r="F129" s="21">
        <v>7000000</v>
      </c>
      <c r="G129" s="22">
        <v>0</v>
      </c>
      <c r="H129" s="36">
        <v>0</v>
      </c>
    </row>
    <row r="130" spans="1:9" x14ac:dyDescent="0.25">
      <c r="B130" s="18" t="s">
        <v>175</v>
      </c>
      <c r="C130" s="19" t="s">
        <v>103</v>
      </c>
      <c r="D130" s="20">
        <v>150000</v>
      </c>
      <c r="E130" s="21">
        <v>7635500</v>
      </c>
      <c r="F130" s="21">
        <v>7162200</v>
      </c>
      <c r="G130" s="22">
        <v>473300</v>
      </c>
      <c r="H130" s="36">
        <v>320000</v>
      </c>
    </row>
    <row r="131" spans="1:9" ht="15" customHeight="1" x14ac:dyDescent="0.25">
      <c r="B131" s="16" t="s">
        <v>104</v>
      </c>
      <c r="C131" s="17" t="s">
        <v>105</v>
      </c>
      <c r="D131" s="20">
        <v>400000</v>
      </c>
      <c r="E131" s="21">
        <v>400000</v>
      </c>
      <c r="F131" s="21">
        <v>362658</v>
      </c>
      <c r="G131" s="22">
        <v>37342</v>
      </c>
      <c r="H131" s="36">
        <v>0</v>
      </c>
      <c r="I131" s="9" t="s">
        <v>120</v>
      </c>
    </row>
    <row r="132" spans="1:9" x14ac:dyDescent="0.25">
      <c r="A132" s="58" t="s">
        <v>34</v>
      </c>
      <c r="B132" s="56"/>
      <c r="C132" s="57"/>
      <c r="D132" s="23">
        <v>7550000</v>
      </c>
      <c r="E132" s="24">
        <v>15035500</v>
      </c>
      <c r="F132" s="24">
        <v>14524858</v>
      </c>
      <c r="G132" s="25">
        <v>510642</v>
      </c>
      <c r="H132" s="25">
        <f>SUM(H129:H131)</f>
        <v>320000</v>
      </c>
    </row>
    <row r="133" spans="1:9" ht="15" customHeight="1" x14ac:dyDescent="0.25">
      <c r="A133" s="46"/>
      <c r="B133" s="46"/>
      <c r="C133" s="46"/>
      <c r="D133" s="46"/>
      <c r="E133" s="46"/>
      <c r="F133" s="46"/>
      <c r="G133" s="46"/>
      <c r="H133" s="35"/>
    </row>
    <row r="134" spans="1:9" x14ac:dyDescent="0.25">
      <c r="A134" s="15" t="s">
        <v>106</v>
      </c>
      <c r="B134" s="56" t="s">
        <v>107</v>
      </c>
      <c r="C134" s="56"/>
      <c r="D134" s="56"/>
      <c r="E134" s="56"/>
      <c r="F134" s="56"/>
      <c r="G134" s="57"/>
      <c r="H134" s="35"/>
    </row>
    <row r="135" spans="1:9" ht="15" customHeight="1" x14ac:dyDescent="0.25">
      <c r="B135" s="16" t="s">
        <v>108</v>
      </c>
      <c r="C135" s="17" t="s">
        <v>109</v>
      </c>
      <c r="D135" s="20">
        <v>0</v>
      </c>
      <c r="E135" s="21">
        <v>265000</v>
      </c>
      <c r="F135" s="21">
        <v>24265</v>
      </c>
      <c r="G135" s="22">
        <v>240735</v>
      </c>
      <c r="H135" s="36">
        <v>75000</v>
      </c>
    </row>
    <row r="136" spans="1:9" x14ac:dyDescent="0.25">
      <c r="A136" s="58" t="s">
        <v>110</v>
      </c>
      <c r="B136" s="56"/>
      <c r="C136" s="57"/>
      <c r="D136" s="23">
        <v>0</v>
      </c>
      <c r="E136" s="24">
        <v>265000</v>
      </c>
      <c r="F136" s="24">
        <v>24265</v>
      </c>
      <c r="G136" s="25">
        <v>240735</v>
      </c>
      <c r="H136" s="25">
        <f>H135</f>
        <v>75000</v>
      </c>
    </row>
    <row r="137" spans="1:9" ht="15" customHeight="1" x14ac:dyDescent="0.25">
      <c r="A137" s="46"/>
      <c r="B137" s="46"/>
      <c r="C137" s="46"/>
      <c r="D137" s="46"/>
      <c r="E137" s="46"/>
      <c r="F137" s="46"/>
      <c r="G137" s="46"/>
      <c r="H137" s="35"/>
    </row>
    <row r="138" spans="1:9" x14ac:dyDescent="0.25">
      <c r="A138" s="15" t="s">
        <v>35</v>
      </c>
      <c r="B138" s="56" t="s">
        <v>36</v>
      </c>
      <c r="C138" s="56"/>
      <c r="D138" s="56"/>
      <c r="E138" s="56"/>
      <c r="F138" s="56"/>
      <c r="G138" s="57"/>
      <c r="H138" s="35"/>
    </row>
    <row r="139" spans="1:9" ht="15" customHeight="1" x14ac:dyDescent="0.25">
      <c r="B139" s="16" t="s">
        <v>111</v>
      </c>
      <c r="C139" s="17" t="s">
        <v>112</v>
      </c>
      <c r="D139" s="20">
        <v>0</v>
      </c>
      <c r="E139" s="21">
        <v>245000</v>
      </c>
      <c r="F139" s="21">
        <v>236490.87</v>
      </c>
      <c r="G139" s="22">
        <v>8509.1299999999992</v>
      </c>
      <c r="H139" s="36">
        <v>0</v>
      </c>
      <c r="I139" s="9" t="s">
        <v>120</v>
      </c>
    </row>
    <row r="140" spans="1:9" x14ac:dyDescent="0.25">
      <c r="A140" s="58" t="s">
        <v>37</v>
      </c>
      <c r="B140" s="56"/>
      <c r="C140" s="57"/>
      <c r="D140" s="23">
        <v>0</v>
      </c>
      <c r="E140" s="24">
        <v>245000</v>
      </c>
      <c r="F140" s="24">
        <v>236490.87</v>
      </c>
      <c r="G140" s="25">
        <v>8509.1299999999992</v>
      </c>
      <c r="H140" s="25">
        <f>H139</f>
        <v>0</v>
      </c>
    </row>
    <row r="141" spans="1:9" ht="15" customHeight="1" x14ac:dyDescent="0.25">
      <c r="A141" s="46"/>
      <c r="B141" s="46"/>
      <c r="C141" s="46"/>
      <c r="D141" s="46"/>
      <c r="E141" s="46"/>
      <c r="F141" s="46"/>
      <c r="G141" s="46"/>
      <c r="H141" s="35"/>
    </row>
    <row r="142" spans="1:9" x14ac:dyDescent="0.25">
      <c r="A142" s="15" t="s">
        <v>38</v>
      </c>
      <c r="B142" s="56" t="s">
        <v>39</v>
      </c>
      <c r="C142" s="56"/>
      <c r="D142" s="56"/>
      <c r="E142" s="56"/>
      <c r="F142" s="56"/>
      <c r="G142" s="57"/>
      <c r="H142" s="35"/>
    </row>
    <row r="143" spans="1:9" ht="15" customHeight="1" x14ac:dyDescent="0.25">
      <c r="B143" s="16" t="s">
        <v>113</v>
      </c>
      <c r="C143" s="17" t="s">
        <v>114</v>
      </c>
      <c r="D143" s="20">
        <v>7500000</v>
      </c>
      <c r="E143" s="21">
        <v>7500000</v>
      </c>
      <c r="F143" s="21">
        <v>7490821</v>
      </c>
      <c r="G143" s="22">
        <v>9179</v>
      </c>
      <c r="H143" s="36">
        <v>0</v>
      </c>
      <c r="I143" s="9" t="s">
        <v>120</v>
      </c>
    </row>
    <row r="144" spans="1:9" x14ac:dyDescent="0.25">
      <c r="A144" s="58" t="s">
        <v>40</v>
      </c>
      <c r="B144" s="56"/>
      <c r="C144" s="57"/>
      <c r="D144" s="23">
        <v>7500000</v>
      </c>
      <c r="E144" s="24">
        <v>7500000</v>
      </c>
      <c r="F144" s="24">
        <v>7490821</v>
      </c>
      <c r="G144" s="25">
        <v>9179</v>
      </c>
      <c r="H144" s="25">
        <f>H143</f>
        <v>0</v>
      </c>
    </row>
    <row r="145" spans="1:9" x14ac:dyDescent="0.25">
      <c r="A145" s="46"/>
      <c r="B145" s="46"/>
      <c r="C145" s="46"/>
      <c r="D145" s="46"/>
      <c r="E145" s="46"/>
      <c r="F145" s="46"/>
      <c r="G145" s="46"/>
      <c r="H145" s="35"/>
    </row>
    <row r="146" spans="1:9" ht="15" customHeight="1" x14ac:dyDescent="0.25">
      <c r="A146" s="15" t="s">
        <v>41</v>
      </c>
      <c r="B146" s="56" t="s">
        <v>42</v>
      </c>
      <c r="C146" s="56"/>
      <c r="D146" s="56"/>
      <c r="E146" s="56"/>
      <c r="F146" s="56"/>
      <c r="G146" s="57"/>
      <c r="H146" s="35"/>
    </row>
    <row r="147" spans="1:9" x14ac:dyDescent="0.25">
      <c r="B147" s="18" t="s">
        <v>176</v>
      </c>
      <c r="C147" s="19" t="s">
        <v>115</v>
      </c>
      <c r="D147" s="20">
        <v>70000</v>
      </c>
      <c r="E147" s="21">
        <v>370000</v>
      </c>
      <c r="F147" s="21">
        <v>278425.84000000003</v>
      </c>
      <c r="G147" s="22">
        <v>91574.16</v>
      </c>
      <c r="H147" s="36">
        <v>0</v>
      </c>
      <c r="I147" s="9" t="s">
        <v>120</v>
      </c>
    </row>
    <row r="148" spans="1:9" ht="15.95" customHeight="1" x14ac:dyDescent="0.25">
      <c r="B148" s="18" t="s">
        <v>177</v>
      </c>
      <c r="C148" s="19" t="s">
        <v>178</v>
      </c>
      <c r="D148" s="20">
        <v>0</v>
      </c>
      <c r="E148" s="21">
        <v>190000</v>
      </c>
      <c r="F148" s="21">
        <v>187332.2</v>
      </c>
      <c r="G148" s="22">
        <v>2667.8</v>
      </c>
      <c r="H148" s="36">
        <v>0</v>
      </c>
      <c r="I148" s="9" t="s">
        <v>120</v>
      </c>
    </row>
    <row r="149" spans="1:9" x14ac:dyDescent="0.25">
      <c r="B149" s="16" t="s">
        <v>116</v>
      </c>
      <c r="C149" s="17" t="s">
        <v>117</v>
      </c>
      <c r="D149" s="20">
        <v>800000</v>
      </c>
      <c r="E149" s="21">
        <v>800000</v>
      </c>
      <c r="F149" s="21">
        <v>748248</v>
      </c>
      <c r="G149" s="22">
        <v>51752</v>
      </c>
      <c r="H149" s="36">
        <v>0</v>
      </c>
      <c r="I149" s="9" t="s">
        <v>120</v>
      </c>
    </row>
    <row r="150" spans="1:9" x14ac:dyDescent="0.25">
      <c r="A150" s="58" t="s">
        <v>43</v>
      </c>
      <c r="B150" s="56"/>
      <c r="C150" s="57"/>
      <c r="D150" s="23">
        <v>870000</v>
      </c>
      <c r="E150" s="24">
        <v>1360000</v>
      </c>
      <c r="F150" s="24">
        <v>1214006.04</v>
      </c>
      <c r="G150" s="25">
        <v>145993.96</v>
      </c>
      <c r="H150" s="25">
        <f>SUM(H147:H149)</f>
        <v>0</v>
      </c>
    </row>
    <row r="151" spans="1:9" x14ac:dyDescent="0.25">
      <c r="A151" s="46"/>
      <c r="B151" s="46"/>
      <c r="C151" s="46"/>
      <c r="D151" s="46"/>
      <c r="E151" s="46"/>
      <c r="F151" s="46"/>
      <c r="G151" s="46"/>
      <c r="H151" s="35"/>
    </row>
    <row r="152" spans="1:9" x14ac:dyDescent="0.25">
      <c r="A152" s="53" t="s">
        <v>179</v>
      </c>
      <c r="B152" s="54"/>
      <c r="C152" s="55"/>
      <c r="D152" s="26">
        <v>59640000</v>
      </c>
      <c r="E152" s="27">
        <v>104912500</v>
      </c>
      <c r="F152" s="27">
        <v>80425520.640000001</v>
      </c>
      <c r="G152" s="28">
        <v>24486979.359999999</v>
      </c>
      <c r="H152" s="28">
        <f>H42+H52+H66+H70+H76+H82+H91+H95+H99+H103+H110+H117+H122+H126+H132+H136+H140+H144+H150</f>
        <v>20184000</v>
      </c>
    </row>
    <row r="153" spans="1:9" x14ac:dyDescent="0.25">
      <c r="G153"/>
      <c r="H153"/>
    </row>
    <row r="154" spans="1:9" x14ac:dyDescent="0.25">
      <c r="A154" s="53" t="s">
        <v>197</v>
      </c>
      <c r="B154" s="54"/>
      <c r="C154" s="55"/>
      <c r="D154" s="26">
        <f>D37+D152</f>
        <v>67280000</v>
      </c>
      <c r="E154" s="26">
        <f t="shared" ref="E154:G154" si="0">E37+E152</f>
        <v>119313500</v>
      </c>
      <c r="F154" s="26">
        <f t="shared" si="0"/>
        <v>88252517.569999993</v>
      </c>
      <c r="G154" s="26">
        <f t="shared" si="0"/>
        <v>31060982.43</v>
      </c>
      <c r="H154" s="26">
        <f>H37+H152</f>
        <v>23647000</v>
      </c>
    </row>
  </sheetData>
  <mergeCells count="102">
    <mergeCell ref="B21:C21"/>
    <mergeCell ref="A23:C23"/>
    <mergeCell ref="A37:C37"/>
    <mergeCell ref="A3:H3"/>
    <mergeCell ref="D72:G72"/>
    <mergeCell ref="D68:G68"/>
    <mergeCell ref="A70:C70"/>
    <mergeCell ref="B72:C72"/>
    <mergeCell ref="B33:C33"/>
    <mergeCell ref="A15:C15"/>
    <mergeCell ref="B29:C29"/>
    <mergeCell ref="D29:G29"/>
    <mergeCell ref="A31:C31"/>
    <mergeCell ref="D93:G93"/>
    <mergeCell ref="A95:C95"/>
    <mergeCell ref="B97:C97"/>
    <mergeCell ref="D97:G97"/>
    <mergeCell ref="A76:C76"/>
    <mergeCell ref="A39:C39"/>
    <mergeCell ref="B40:C40"/>
    <mergeCell ref="D40:G40"/>
    <mergeCell ref="A67:G67"/>
    <mergeCell ref="B54:C54"/>
    <mergeCell ref="D54:G54"/>
    <mergeCell ref="A66:C66"/>
    <mergeCell ref="A53:G53"/>
    <mergeCell ref="B44:C44"/>
    <mergeCell ref="D44:G44"/>
    <mergeCell ref="A52:C52"/>
    <mergeCell ref="A42:C42"/>
    <mergeCell ref="A43:G43"/>
    <mergeCell ref="A71:G71"/>
    <mergeCell ref="B68:C68"/>
    <mergeCell ref="D134:G134"/>
    <mergeCell ref="A127:G127"/>
    <mergeCell ref="B124:C124"/>
    <mergeCell ref="D124:G124"/>
    <mergeCell ref="A126:C126"/>
    <mergeCell ref="A133:G133"/>
    <mergeCell ref="B128:C128"/>
    <mergeCell ref="D128:G128"/>
    <mergeCell ref="A132:C132"/>
    <mergeCell ref="A123:G123"/>
    <mergeCell ref="B119:C119"/>
    <mergeCell ref="D119:G119"/>
    <mergeCell ref="A122:C122"/>
    <mergeCell ref="A118:G118"/>
    <mergeCell ref="A83:G83"/>
    <mergeCell ref="A92:G92"/>
    <mergeCell ref="B78:C78"/>
    <mergeCell ref="D78:G78"/>
    <mergeCell ref="A82:C82"/>
    <mergeCell ref="B84:C84"/>
    <mergeCell ref="D84:G84"/>
    <mergeCell ref="A91:C91"/>
    <mergeCell ref="A110:C110"/>
    <mergeCell ref="A104:G104"/>
    <mergeCell ref="B101:C101"/>
    <mergeCell ref="D101:G101"/>
    <mergeCell ref="A103:C103"/>
    <mergeCell ref="B105:C105"/>
    <mergeCell ref="D105:G105"/>
    <mergeCell ref="A100:G100"/>
    <mergeCell ref="A99:C99"/>
    <mergeCell ref="A96:G96"/>
    <mergeCell ref="B93:C93"/>
    <mergeCell ref="A137:G137"/>
    <mergeCell ref="A136:C136"/>
    <mergeCell ref="A152:C152"/>
    <mergeCell ref="A151:G151"/>
    <mergeCell ref="B146:C146"/>
    <mergeCell ref="D146:G146"/>
    <mergeCell ref="A150:C150"/>
    <mergeCell ref="A145:G145"/>
    <mergeCell ref="B142:C142"/>
    <mergeCell ref="D142:G142"/>
    <mergeCell ref="A144:C144"/>
    <mergeCell ref="A141:G141"/>
    <mergeCell ref="A77:G77"/>
    <mergeCell ref="A4:F4"/>
    <mergeCell ref="B1:F2"/>
    <mergeCell ref="A7:C7"/>
    <mergeCell ref="A154:C154"/>
    <mergeCell ref="B8:C8"/>
    <mergeCell ref="D8:H8"/>
    <mergeCell ref="A11:C11"/>
    <mergeCell ref="B17:C17"/>
    <mergeCell ref="A19:C19"/>
    <mergeCell ref="A35:C35"/>
    <mergeCell ref="B25:C25"/>
    <mergeCell ref="D25:G25"/>
    <mergeCell ref="A27:C27"/>
    <mergeCell ref="B13:C13"/>
    <mergeCell ref="D13:G13"/>
    <mergeCell ref="B112:C112"/>
    <mergeCell ref="D112:G112"/>
    <mergeCell ref="A117:C117"/>
    <mergeCell ref="A111:G111"/>
    <mergeCell ref="B134:C134"/>
    <mergeCell ref="B138:C138"/>
    <mergeCell ref="D138:G138"/>
    <mergeCell ref="A140:C140"/>
  </mergeCells>
  <printOptions horizontalCentered="1"/>
  <pageMargins left="0.39370078740157477" right="0.39370078740157477" top="0.78740157480314954" bottom="0.39370078740157477" header="0" footer="0"/>
  <pageSetup paperSize="9" scale="74" fitToHeight="0" orientation="portrait" r:id="rId1"/>
  <headerFooter>
    <oddHeader>&amp;C&amp;F</oddHeader>
    <oddFooter>Stránka &amp;P z &amp;N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DF5B1B-44CD-4B8A-9F50-8B0138080F6D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Plnění ZU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 Friedlová</dc:creator>
  <cp:lastModifiedBy>Karla Chybová</cp:lastModifiedBy>
  <cp:lastPrinted>2025-01-21T08:04:52Z</cp:lastPrinted>
  <dcterms:created xsi:type="dcterms:W3CDTF">2024-01-15T13:54:37Z</dcterms:created>
  <dcterms:modified xsi:type="dcterms:W3CDTF">2025-02-18T10:53:58Z</dcterms:modified>
</cp:coreProperties>
</file>