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2025\ROZPOČET 2025\RO č. 3\ZM 18.06.2025\"/>
    </mc:Choice>
  </mc:AlternateContent>
  <xr:revisionPtr revIDLastSave="0" documentId="13_ncr:1_{E5362802-2580-46CB-BA75-1A0E2AD06961}" xr6:coauthVersionLast="47" xr6:coauthVersionMax="47" xr10:uidLastSave="{00000000-0000-0000-0000-000000000000}"/>
  <bookViews>
    <workbookView xWindow="-120" yWindow="-120" windowWidth="25440" windowHeight="15390" xr2:uid="{C61E62B0-8A2C-440A-BD74-E51DED9FF37D}"/>
  </bookViews>
  <sheets>
    <sheet name="Návrh RO č. 3" sheetId="2" r:id="rId1"/>
    <sheet name="List1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31" i="2" l="1"/>
  <c r="M230" i="2"/>
  <c r="L343" i="2"/>
  <c r="M343" i="2" s="1"/>
  <c r="M456" i="2" s="1"/>
  <c r="M454" i="2"/>
  <c r="L454" i="2"/>
  <c r="M340" i="2"/>
  <c r="M341" i="2" s="1"/>
  <c r="L297" i="2"/>
  <c r="L239" i="2"/>
  <c r="L84" i="2"/>
  <c r="K84" i="2"/>
  <c r="L80" i="2"/>
  <c r="I54" i="2"/>
  <c r="M54" i="2"/>
  <c r="L54" i="2"/>
  <c r="K151" i="2"/>
  <c r="K343" i="2" s="1"/>
  <c r="K456" i="2" s="1"/>
  <c r="K80" i="2"/>
  <c r="J428" i="2"/>
  <c r="J405" i="2"/>
  <c r="J388" i="2"/>
  <c r="J374" i="2"/>
  <c r="J367" i="2"/>
  <c r="J174" i="2"/>
  <c r="J151" i="2"/>
  <c r="J105" i="2"/>
  <c r="J80" i="2"/>
  <c r="J82" i="2" s="1"/>
  <c r="J54" i="2"/>
  <c r="J56" i="2" s="1"/>
  <c r="L456" i="2" l="1"/>
  <c r="J343" i="2"/>
  <c r="J84" i="2"/>
  <c r="J454" i="2"/>
  <c r="J456" i="2" l="1"/>
</calcChain>
</file>

<file path=xl/sharedStrings.xml><?xml version="1.0" encoding="utf-8"?>
<sst xmlns="http://schemas.openxmlformats.org/spreadsheetml/2006/main" count="683" uniqueCount="582">
  <si>
    <t>00298328 Městský úřad Příbor</t>
  </si>
  <si>
    <t>Příjmy</t>
  </si>
  <si>
    <t>Daňové příjmy</t>
  </si>
  <si>
    <t>Skupina</t>
  </si>
  <si>
    <t>Ukazatel</t>
  </si>
  <si>
    <t>1XXX_RUD</t>
  </si>
  <si>
    <t>Sdílené daně - daňové příjmy dle RUD</t>
  </si>
  <si>
    <t>1334</t>
  </si>
  <si>
    <t>Odvody za odnětí půdy ze ZPF</t>
  </si>
  <si>
    <t>1341</t>
  </si>
  <si>
    <t>Místní poplatek ze psů</t>
  </si>
  <si>
    <t>1342</t>
  </si>
  <si>
    <t>Poplatek z pobytu</t>
  </si>
  <si>
    <t>1343</t>
  </si>
  <si>
    <t>Poplatek z užívání veřejn. prostranství</t>
  </si>
  <si>
    <t>1345</t>
  </si>
  <si>
    <t>Poplatek za likvidaci komunál. odpadu</t>
  </si>
  <si>
    <t>1349</t>
  </si>
  <si>
    <t>Dobíhající příjmy z poplatku za likvidaci KO do 31.12.2021</t>
  </si>
  <si>
    <t>1356</t>
  </si>
  <si>
    <t>Úhrady za dobývání nerostů, geol.práce</t>
  </si>
  <si>
    <t>1361</t>
  </si>
  <si>
    <t>Správní poplatky</t>
  </si>
  <si>
    <t>138X</t>
  </si>
  <si>
    <t>Daň z hazardních a technick. her a zruš. odvody</t>
  </si>
  <si>
    <t>Celkem za skupinu</t>
  </si>
  <si>
    <t>Celkem za třídu Daňové příjmy</t>
  </si>
  <si>
    <t>Nedaňové příjmy</t>
  </si>
  <si>
    <t>POJ_2322</t>
  </si>
  <si>
    <t>Příjmy z pojistných plnění</t>
  </si>
  <si>
    <t>1032P01</t>
  </si>
  <si>
    <t>Příjmy z prodeje dřeva městských lesů aj. příjmy</t>
  </si>
  <si>
    <t>2143P01</t>
  </si>
  <si>
    <t>Turistické informační centrum - služby a prodej zboží</t>
  </si>
  <si>
    <t>2169P01</t>
  </si>
  <si>
    <t>SÚ - sankční platby přijaté</t>
  </si>
  <si>
    <t>2310P02</t>
  </si>
  <si>
    <t>Pachtovné - vodovody a kanalizace</t>
  </si>
  <si>
    <t>2451_01</t>
  </si>
  <si>
    <t>Vratka půjčených fin.prostř. PO</t>
  </si>
  <si>
    <t>3314P01</t>
  </si>
  <si>
    <t>Městská knihovna - příjmy z činnosti</t>
  </si>
  <si>
    <t>3315P01</t>
  </si>
  <si>
    <t>RDSF - příjmy ze vstupného</t>
  </si>
  <si>
    <t>3319P03</t>
  </si>
  <si>
    <t>Kultura - příjmy z akcí, neinvestiční dary</t>
  </si>
  <si>
    <t>3349P01</t>
  </si>
  <si>
    <t>Měsíčník - příjem z reklam</t>
  </si>
  <si>
    <t>3612P01</t>
  </si>
  <si>
    <t>Příjmy z nájmu bytů a ostatní příjmy</t>
  </si>
  <si>
    <t>3613P01</t>
  </si>
  <si>
    <t>Příjmy z pronájmu ostatních nemovitostí</t>
  </si>
  <si>
    <t>3613P02</t>
  </si>
  <si>
    <t>Příjmy z pronájmu - Piaristický klášter</t>
  </si>
  <si>
    <t>3613P03</t>
  </si>
  <si>
    <t>Příjmy z pronájmu - osadní výbory</t>
  </si>
  <si>
    <t>3613P04</t>
  </si>
  <si>
    <t>Příjmy z pronájmu - kulturní dům</t>
  </si>
  <si>
    <t>3613P05</t>
  </si>
  <si>
    <t>Příjmy z pronájmu - piaristické zahrady</t>
  </si>
  <si>
    <t>3613P06</t>
  </si>
  <si>
    <t>Nebytové prostory - energie, paušály</t>
  </si>
  <si>
    <t>3632P01</t>
  </si>
  <si>
    <t>Příjmy za sociální pohřeb</t>
  </si>
  <si>
    <t>3633P01</t>
  </si>
  <si>
    <t>Výstavba a údržba místních inženýr. sítí</t>
  </si>
  <si>
    <t>3635P01</t>
  </si>
  <si>
    <t>Územní rozvoj - sankční platby aj.příjmy</t>
  </si>
  <si>
    <t>3639P04</t>
  </si>
  <si>
    <t>Technické služby - vratka účel.příspěvku</t>
  </si>
  <si>
    <t>3639P09</t>
  </si>
  <si>
    <t>Majetkoprávní záležitosti - nájmy, poplatky, VB aj. příjmy</t>
  </si>
  <si>
    <t>3725P01</t>
  </si>
  <si>
    <t>Třídění odpadu - přij.nekapit.příspěvky</t>
  </si>
  <si>
    <t>3726P01</t>
  </si>
  <si>
    <t>Kompostárna Točna - pachtovné aj. příjmy</t>
  </si>
  <si>
    <t>3749P01</t>
  </si>
  <si>
    <t>Pokuty inspekce ŽP dle zák. o přírodě</t>
  </si>
  <si>
    <t>5311P01</t>
  </si>
  <si>
    <t>Městská policie - pokuty aj. příjmy</t>
  </si>
  <si>
    <t>5512P01</t>
  </si>
  <si>
    <t>Požární ochrana - náhrady za zásahy a další příjmy</t>
  </si>
  <si>
    <t>6171P10</t>
  </si>
  <si>
    <t>Činnost místní správy - příjmy</t>
  </si>
  <si>
    <t>6310P01</t>
  </si>
  <si>
    <t>Úroky z fin. prostředků v bance, dividendy</t>
  </si>
  <si>
    <t>6409P03</t>
  </si>
  <si>
    <t>Vratka dotace ZŠ Jičínská - program JAK</t>
  </si>
  <si>
    <t>Celkem za třídu Nedaňové příjmy</t>
  </si>
  <si>
    <t>Kapitálové příjmy</t>
  </si>
  <si>
    <t>3639P03</t>
  </si>
  <si>
    <t>Příjmy z prodeje pozemků</t>
  </si>
  <si>
    <t>5311P02</t>
  </si>
  <si>
    <t>Městská policie - prodej DHM</t>
  </si>
  <si>
    <t>5512P02</t>
  </si>
  <si>
    <t>Příjmy z prodeje DHM</t>
  </si>
  <si>
    <t>Celkem za třídu Kapitálové příjmy</t>
  </si>
  <si>
    <t>Přijaté transfery</t>
  </si>
  <si>
    <t>4111_04</t>
  </si>
  <si>
    <t>Dotace na volby do Parlamentu ČR</t>
  </si>
  <si>
    <t>4112</t>
  </si>
  <si>
    <t>Transfer ze SR v rámci souhrnného vztahu</t>
  </si>
  <si>
    <t>4113_01</t>
  </si>
  <si>
    <t>Dotace ze SR - Pomoc domácnostem po povodních</t>
  </si>
  <si>
    <t>4116_01</t>
  </si>
  <si>
    <t>Transfer na akceschopnost JSDH</t>
  </si>
  <si>
    <t>4116_02</t>
  </si>
  <si>
    <t>Dotace na regeneraci MPR</t>
  </si>
  <si>
    <t>4116_16</t>
  </si>
  <si>
    <t>Neinvestiční dotace Zš Npor.Loma</t>
  </si>
  <si>
    <t>4116_18</t>
  </si>
  <si>
    <t>Neinvestiční dotace ZŠ Jičínská</t>
  </si>
  <si>
    <t>4116_21</t>
  </si>
  <si>
    <t>Dotace - hospodaření v městských v lesích</t>
  </si>
  <si>
    <t>4116_23</t>
  </si>
  <si>
    <t>Neinvestiční dotace MŠ Pionýrů</t>
  </si>
  <si>
    <t>4116_24</t>
  </si>
  <si>
    <t>Neinvest. dotace - Sportoviště Hájov</t>
  </si>
  <si>
    <t>4121</t>
  </si>
  <si>
    <t>Veřejnoprávní smlouvy s okolními obcemi</t>
  </si>
  <si>
    <t>4122_03</t>
  </si>
  <si>
    <t>Neinvestiční účel. dotace ZŠ Npor. Loma</t>
  </si>
  <si>
    <t>4216_04</t>
  </si>
  <si>
    <t>Invest. dotace - Sportoviště Hájov</t>
  </si>
  <si>
    <t>Celkem za třídu Přijaté transfery</t>
  </si>
  <si>
    <t>Celkem Příjmy</t>
  </si>
  <si>
    <t>Výdaje</t>
  </si>
  <si>
    <t>Běžné výdaje</t>
  </si>
  <si>
    <t>1037</t>
  </si>
  <si>
    <t>Celospolečenské funkce lesů</t>
  </si>
  <si>
    <t>1037V02</t>
  </si>
  <si>
    <t>Lesní hospodářství</t>
  </si>
  <si>
    <t>Celkem za skupinu Celospolečenské funkce lesů</t>
  </si>
  <si>
    <t>2143</t>
  </si>
  <si>
    <t>Cestovní ruch, turismus</t>
  </si>
  <si>
    <t>2143V01</t>
  </si>
  <si>
    <t>Cestovní ruch - propagace, Lašská brána</t>
  </si>
  <si>
    <t>Celkem za skupinu Cestovní ruch, turismus</t>
  </si>
  <si>
    <t>2212</t>
  </si>
  <si>
    <t>Silnice</t>
  </si>
  <si>
    <t>2212V01</t>
  </si>
  <si>
    <t>Opravy místních komunikací vč. značení</t>
  </si>
  <si>
    <t>Celkem za skupinu Silnice</t>
  </si>
  <si>
    <t>2219</t>
  </si>
  <si>
    <t>Záležitosti pozemních komunikací</t>
  </si>
  <si>
    <t>2219V01</t>
  </si>
  <si>
    <t>Pozemní komunikace- chodníky, parkoviště</t>
  </si>
  <si>
    <t>2219V02</t>
  </si>
  <si>
    <t>Centrum Prchalov</t>
  </si>
  <si>
    <t>2219V03</t>
  </si>
  <si>
    <t>Urbanistická studie centra města Příbora</t>
  </si>
  <si>
    <t>Celkem za skupinu Záležitosti pozemních komunikací</t>
  </si>
  <si>
    <t>2221</t>
  </si>
  <si>
    <t>Provoz veřejné silniční dopravy</t>
  </si>
  <si>
    <t>2221V01</t>
  </si>
  <si>
    <t>Informační tabule u aut. zastávek- EE</t>
  </si>
  <si>
    <t>2221V04</t>
  </si>
  <si>
    <t>Opravy autobusových zastávek</t>
  </si>
  <si>
    <t>Celkem za skupinu Provoz veřejné silniční dopravy</t>
  </si>
  <si>
    <t>2292</t>
  </si>
  <si>
    <t>Dopravní obslužnost</t>
  </si>
  <si>
    <t>2292V03</t>
  </si>
  <si>
    <t>Dopravní obslužnost vč. cyklobusu a skibusu</t>
  </si>
  <si>
    <t>Celkem za skupinu Dopravní obslužnost</t>
  </si>
  <si>
    <t>2321</t>
  </si>
  <si>
    <t>Kanalizace</t>
  </si>
  <si>
    <t>2321V01</t>
  </si>
  <si>
    <t>Kanalizace - provoz ČOV na Hájově</t>
  </si>
  <si>
    <t>2321V02</t>
  </si>
  <si>
    <t>Evidence kanalizací</t>
  </si>
  <si>
    <t>2321V03</t>
  </si>
  <si>
    <t>Kanalizace všeobecně - drobné opravy aj.výd.</t>
  </si>
  <si>
    <t>2321V07</t>
  </si>
  <si>
    <t>Obnova kanaliz.ve městě -povinná rezerva</t>
  </si>
  <si>
    <t>Celkem za skupinu Kanalizace</t>
  </si>
  <si>
    <t>2333</t>
  </si>
  <si>
    <t>Úpravy drobných vodních toků</t>
  </si>
  <si>
    <t>2333V03</t>
  </si>
  <si>
    <t>Úpravy drobných vod.toků vč. mlýn.náhonu</t>
  </si>
  <si>
    <t>2333V04</t>
  </si>
  <si>
    <t>Řešení škod a mimořádné opravy</t>
  </si>
  <si>
    <t>Celkem za skupinu Úpravy drobných vodních toků</t>
  </si>
  <si>
    <t>2334</t>
  </si>
  <si>
    <t>Revitalizace vodních systémů</t>
  </si>
  <si>
    <t>2334V01</t>
  </si>
  <si>
    <t>Vodohospodářská studie katastru Příbor</t>
  </si>
  <si>
    <t>2334V03</t>
  </si>
  <si>
    <t>Vodohospodářská studie katastru Příbor-realizace</t>
  </si>
  <si>
    <t>Celkem za skupinu Revitalizace vodních systémů</t>
  </si>
  <si>
    <t>3111</t>
  </si>
  <si>
    <t>Mateřské školy</t>
  </si>
  <si>
    <t>3111V01</t>
  </si>
  <si>
    <t>MŠ Kamarád - příspěvek na provoz</t>
  </si>
  <si>
    <t>3111V02</t>
  </si>
  <si>
    <t>MŠ Pionýrů - příspěvek na provoz</t>
  </si>
  <si>
    <t>3111V10</t>
  </si>
  <si>
    <t>MŠ Pionýrů-neinvestiční účelová dotace</t>
  </si>
  <si>
    <t>Celkem za skupinu Mateřské školy</t>
  </si>
  <si>
    <t>3113</t>
  </si>
  <si>
    <t>Základní školy</t>
  </si>
  <si>
    <t>3113V01</t>
  </si>
  <si>
    <t>ZŠ Jičínská - příspěvek na provoz</t>
  </si>
  <si>
    <t>3113V02</t>
  </si>
  <si>
    <t>ZŠ Npor. Loma - příspěvek na provoz</t>
  </si>
  <si>
    <t>3113V03</t>
  </si>
  <si>
    <t>Společenské akce ve školství</t>
  </si>
  <si>
    <t>3113V04</t>
  </si>
  <si>
    <t>Fin. podpora akcí a soutěží ve školství</t>
  </si>
  <si>
    <t>3113V06</t>
  </si>
  <si>
    <t>Ostatní běžné výdaje ve školství</t>
  </si>
  <si>
    <t>3113V07</t>
  </si>
  <si>
    <t>ZŠ Npor.Loma-neinvest.účelová dotace</t>
  </si>
  <si>
    <t>3113V08</t>
  </si>
  <si>
    <t>ZŠ Npor.Loma- neinvest. účelová dotace</t>
  </si>
  <si>
    <t>3113V15</t>
  </si>
  <si>
    <t>ZŠJ -udržitelnost projektu Energ.úspory</t>
  </si>
  <si>
    <t>3113V19</t>
  </si>
  <si>
    <t>Energet.úspory v gastroprov.ZŠ Np.L. -běžné výd.</t>
  </si>
  <si>
    <t>3113V23</t>
  </si>
  <si>
    <t>Demolice jídelny býv.ZŠ Dukelské</t>
  </si>
  <si>
    <t>3113V24</t>
  </si>
  <si>
    <t>ZŠ Jičínská-neinvestiční účelová dotace</t>
  </si>
  <si>
    <t>Celkem za skupinu Základní školy</t>
  </si>
  <si>
    <t>3141</t>
  </si>
  <si>
    <t>Školní jídelny</t>
  </si>
  <si>
    <t>3141V01</t>
  </si>
  <si>
    <t>ŠJ Komenského - příspěvek na provoz</t>
  </si>
  <si>
    <t>Celkem za skupinu Školní jídelny</t>
  </si>
  <si>
    <t>3314</t>
  </si>
  <si>
    <t>Městská knihovna</t>
  </si>
  <si>
    <t>3314V08</t>
  </si>
  <si>
    <t>MK - provozní výdaje vč. platů a odvodů</t>
  </si>
  <si>
    <t>Celkem za skupinu Městská knihovna</t>
  </si>
  <si>
    <t>3315</t>
  </si>
  <si>
    <t>Činnost muzeí a galerií</t>
  </si>
  <si>
    <t>3315V01</t>
  </si>
  <si>
    <t>Provoz RDSF, piarist.klášter, galerie</t>
  </si>
  <si>
    <t>Celkem za skupinu Činnost muzeí a galerií</t>
  </si>
  <si>
    <t>3319</t>
  </si>
  <si>
    <t>Ostatní záležitosti kultury</t>
  </si>
  <si>
    <t>3319V01</t>
  </si>
  <si>
    <t>Kultura - akce kulturní, společenské, sportovní</t>
  </si>
  <si>
    <t>Celkem za skupinu Ostatní záležitosti kultury</t>
  </si>
  <si>
    <t>3322.1</t>
  </si>
  <si>
    <t>Zachování a obnova kult. památek - OIRSM</t>
  </si>
  <si>
    <t>3322V01</t>
  </si>
  <si>
    <t>Ostatní náklady v rámci MPR</t>
  </si>
  <si>
    <t>3322V02</t>
  </si>
  <si>
    <t>Program regenerace MPR- vl.pros.k dotaci</t>
  </si>
  <si>
    <t>3322V03</t>
  </si>
  <si>
    <t>Program regenerace MPR - dotace</t>
  </si>
  <si>
    <t>3322V04</t>
  </si>
  <si>
    <t>Příspěvky z rozpočtu města na MPR</t>
  </si>
  <si>
    <t>Celkem za skupinu Zachování a obnova kult. památek - OIRSM</t>
  </si>
  <si>
    <t>3341</t>
  </si>
  <si>
    <t>Městská televize a městský rozhlas</t>
  </si>
  <si>
    <t>3341V01</t>
  </si>
  <si>
    <t>Realizace programu městské televize</t>
  </si>
  <si>
    <t>3341V02</t>
  </si>
  <si>
    <t>Sítě městského rozhlasu</t>
  </si>
  <si>
    <t>Celkem za skupinu Městská televize a městský rozhlas</t>
  </si>
  <si>
    <t>3349</t>
  </si>
  <si>
    <t>Měsíčník</t>
  </si>
  <si>
    <t>3349V01</t>
  </si>
  <si>
    <t>Celkem za skupinu Měsíčník</t>
  </si>
  <si>
    <t>3392</t>
  </si>
  <si>
    <t>Zájmová činnost v kultuře</t>
  </si>
  <si>
    <t>3392V01</t>
  </si>
  <si>
    <t>Kulturní dům - provoz</t>
  </si>
  <si>
    <t>Celkem za skupinu Zájmová činnost v kultuře</t>
  </si>
  <si>
    <t>3399</t>
  </si>
  <si>
    <t>Sbor pro občanské záležitosti</t>
  </si>
  <si>
    <t>3399V01</t>
  </si>
  <si>
    <t>Celkem za skupinu Sbor pro občanské záležitosti</t>
  </si>
  <si>
    <t>3412</t>
  </si>
  <si>
    <t>Sportovní zařízení v majetku města</t>
  </si>
  <si>
    <t>3412V01</t>
  </si>
  <si>
    <t>Koncepce rozvoje města v oblasti sportu</t>
  </si>
  <si>
    <t>Celkem za skupinu Sportovní zařízení v majetku města</t>
  </si>
  <si>
    <t>3421</t>
  </si>
  <si>
    <t>Využití volného času dětí a mládeže</t>
  </si>
  <si>
    <t>3421V01</t>
  </si>
  <si>
    <t>Středisko volného času Luna - příspěvek</t>
  </si>
  <si>
    <t>3421V03</t>
  </si>
  <si>
    <t>LUNA Příbor - Náklady na stěhování</t>
  </si>
  <si>
    <t>Celkem za skupinu Využití volného času dětí a mládeže</t>
  </si>
  <si>
    <t>3429</t>
  </si>
  <si>
    <t>Zájmová činnost</t>
  </si>
  <si>
    <t>3429V01</t>
  </si>
  <si>
    <t>Programové dotace města</t>
  </si>
  <si>
    <t>Celkem za skupinu Zájmová činnost</t>
  </si>
  <si>
    <t>3612</t>
  </si>
  <si>
    <t>Bytové hospodářství</t>
  </si>
  <si>
    <t>3612V01</t>
  </si>
  <si>
    <t>Opravy a údržba bytového fondu</t>
  </si>
  <si>
    <t>Celkem za skupinu Bytové hospodářství</t>
  </si>
  <si>
    <t>3613</t>
  </si>
  <si>
    <t>Nebytové hospodářství</t>
  </si>
  <si>
    <t>3613V01</t>
  </si>
  <si>
    <t>Nebytové hospodářství - energie</t>
  </si>
  <si>
    <t>3613V02</t>
  </si>
  <si>
    <t>Nebytové hospodářství - Správa budov</t>
  </si>
  <si>
    <t>3613V03</t>
  </si>
  <si>
    <t>Oprava budovy TS -  záv. zpráva a energ. management</t>
  </si>
  <si>
    <t>Celkem za skupinu Nebytové hospodářství</t>
  </si>
  <si>
    <t>3631</t>
  </si>
  <si>
    <t>Veřejné osvětlení</t>
  </si>
  <si>
    <t>3631V01</t>
  </si>
  <si>
    <t>Úpravy sítě veřejného osvětlení</t>
  </si>
  <si>
    <t>3631V05</t>
  </si>
  <si>
    <t>Rek. VO Příbor - udržitelnost projektu</t>
  </si>
  <si>
    <t>Celkem za skupinu Veřejné osvětlení</t>
  </si>
  <si>
    <t>3632</t>
  </si>
  <si>
    <t>Pohřebnictví</t>
  </si>
  <si>
    <t>3632V01</t>
  </si>
  <si>
    <t>Pohřebnictví - mimořádné pohřby</t>
  </si>
  <si>
    <t>Celkem za skupinu Pohřebnictví</t>
  </si>
  <si>
    <t>3633</t>
  </si>
  <si>
    <t>Výstavba a údržba inž. sítí</t>
  </si>
  <si>
    <t>3633V01</t>
  </si>
  <si>
    <t>Dílčí úpravy energetických zařízení</t>
  </si>
  <si>
    <t>Celkem za skupinu Výstavba a údržba inž. sítí</t>
  </si>
  <si>
    <t>3635</t>
  </si>
  <si>
    <t>Územní plánování + projekční práce</t>
  </si>
  <si>
    <t>3635V03</t>
  </si>
  <si>
    <t>Služby souvis. s projektovou dokumentací</t>
  </si>
  <si>
    <t>Celkem za skupinu Územní plánování + projekční práce</t>
  </si>
  <si>
    <t>3639</t>
  </si>
  <si>
    <t>Komunální služby, územní rozvoj</t>
  </si>
  <si>
    <t>3639V01</t>
  </si>
  <si>
    <t>Technické služby - příspěvek na provoz</t>
  </si>
  <si>
    <t>3639V04</t>
  </si>
  <si>
    <t>Územní rozvoj a majetkové záležitosti</t>
  </si>
  <si>
    <t>3639V05</t>
  </si>
  <si>
    <t>Městský mobiliář</t>
  </si>
  <si>
    <t>3639V06</t>
  </si>
  <si>
    <t>Podpora podnikání ve městě</t>
  </si>
  <si>
    <t>3639V09</t>
  </si>
  <si>
    <t>Pomoc domácnostem po povodních</t>
  </si>
  <si>
    <t>Celkem za skupinu Komunální služby, územní rozvoj</t>
  </si>
  <si>
    <t>3726</t>
  </si>
  <si>
    <t>Využívání a zneškodňování ostatních odpadů</t>
  </si>
  <si>
    <t>3726V01</t>
  </si>
  <si>
    <t>Kompostárna Točna</t>
  </si>
  <si>
    <t>Celkem za skupinu Využívání a zneškodňování ostatních odpadů</t>
  </si>
  <si>
    <t>3727</t>
  </si>
  <si>
    <t>Prevence vzniku odpadů</t>
  </si>
  <si>
    <t>3727V03</t>
  </si>
  <si>
    <t>Odpady- údržba míst, prevence, bioodpady</t>
  </si>
  <si>
    <t>Celkem za skupinu Prevence vzniku odpadů</t>
  </si>
  <si>
    <t>3745</t>
  </si>
  <si>
    <t>Péče o vzhled obcí a veřej. zeleň</t>
  </si>
  <si>
    <t>3745V01</t>
  </si>
  <si>
    <t>Péče o vzhled obcí a veřejnou zeleň</t>
  </si>
  <si>
    <t>3745V04</t>
  </si>
  <si>
    <t>Úprava parku Nábřeží RA -běžné výd.</t>
  </si>
  <si>
    <t>Celkem za skupinu Péče o vzhled obcí a veřej. zeleň</t>
  </si>
  <si>
    <t>4349</t>
  </si>
  <si>
    <t>Ostatní sociální péče a pomoc ostatním..</t>
  </si>
  <si>
    <t>4349V01</t>
  </si>
  <si>
    <t>Komunitní plánování soc. služeb ve městě</t>
  </si>
  <si>
    <t>4349V02</t>
  </si>
  <si>
    <t>Dotace na soc.služby, finanč.dary</t>
  </si>
  <si>
    <t>Celkem za skupinu Ostatní sociální péče a pomoc ostatním..</t>
  </si>
  <si>
    <t>4379</t>
  </si>
  <si>
    <t>Ostatní služby a činnosti v oblasti soc. prevence</t>
  </si>
  <si>
    <t>4379V01</t>
  </si>
  <si>
    <t>Výkon opatrovnictví</t>
  </si>
  <si>
    <t>Celkem za skupinu Ostatní služby a činnosti v oblasti soc. prevence</t>
  </si>
  <si>
    <t>5213</t>
  </si>
  <si>
    <t>Krizová opatření</t>
  </si>
  <si>
    <t>5213V01</t>
  </si>
  <si>
    <t>Celkem za skupinu Krizová opatření</t>
  </si>
  <si>
    <t>5272</t>
  </si>
  <si>
    <t>Činnost orgánů krizového řízení na úzení úrovni</t>
  </si>
  <si>
    <t>5272V01</t>
  </si>
  <si>
    <t>Činnost orgánů krizového řízení</t>
  </si>
  <si>
    <t>Celkem za skupinu Činnost orgánů krizového řízení na úzení úrovni</t>
  </si>
  <si>
    <t>5311</t>
  </si>
  <si>
    <t>Městská policie + program prevence krim.</t>
  </si>
  <si>
    <t>5311V02</t>
  </si>
  <si>
    <t>MP - provozní výdaje vč. platů a odvodů</t>
  </si>
  <si>
    <t>5311V05</t>
  </si>
  <si>
    <t>MP, Program prevence kriminality</t>
  </si>
  <si>
    <t>Celkem za skupinu Městská policie + program prevence krim.</t>
  </si>
  <si>
    <t>5512</t>
  </si>
  <si>
    <t>Požární ochrana</t>
  </si>
  <si>
    <t>5512V04</t>
  </si>
  <si>
    <t>JSDH - provozní výd. vč. platů a refundací</t>
  </si>
  <si>
    <t>Celkem za skupinu Požární ochrana</t>
  </si>
  <si>
    <t>6112</t>
  </si>
  <si>
    <t>Místní zastupitelské orgány</t>
  </si>
  <si>
    <t>6112V03</t>
  </si>
  <si>
    <t>Zastup. orgány města - platy, odměny, školení</t>
  </si>
  <si>
    <t>Celkem za skupinu Místní zastupitelské orgány</t>
  </si>
  <si>
    <t>6114</t>
  </si>
  <si>
    <t>Volby do Parlamentu ČR</t>
  </si>
  <si>
    <t>6114V01</t>
  </si>
  <si>
    <t>Volby do Parlamentu</t>
  </si>
  <si>
    <t>Celkem za skupinu Volby do Parlamentu ČR</t>
  </si>
  <si>
    <t>6171.1</t>
  </si>
  <si>
    <t>Činnost místní správy - OOSČ</t>
  </si>
  <si>
    <t>6171V01</t>
  </si>
  <si>
    <t>Provozní výdaje úřadu, OOSČ</t>
  </si>
  <si>
    <t>6171V02</t>
  </si>
  <si>
    <t>Kancelář vedení města a školství</t>
  </si>
  <si>
    <t>6171V03</t>
  </si>
  <si>
    <t>Vizuální identita Města Příbora</t>
  </si>
  <si>
    <t>Celkem za skupinu Činnost místní správy - OOSČ</t>
  </si>
  <si>
    <t>6171.2</t>
  </si>
  <si>
    <t>Činnost místní správy - tajemník MÚ</t>
  </si>
  <si>
    <t>6171V04</t>
  </si>
  <si>
    <t>Čin.místní správy- Platy a souvis.výdaje</t>
  </si>
  <si>
    <t>6171V09</t>
  </si>
  <si>
    <t>Činnost místní správy - sociální fond</t>
  </si>
  <si>
    <t>Celkem za skupinu Činnost místní správy - tajemník MÚ</t>
  </si>
  <si>
    <t>6171.3</t>
  </si>
  <si>
    <t>Činnost místní správy - OISM</t>
  </si>
  <si>
    <t>6171V10</t>
  </si>
  <si>
    <t>Geografický informační systém, AmeServer</t>
  </si>
  <si>
    <t>Celkem za skupinu Činnost místní správy - OISM</t>
  </si>
  <si>
    <t>6171.5</t>
  </si>
  <si>
    <t>Další poplatky</t>
  </si>
  <si>
    <t>6171V12</t>
  </si>
  <si>
    <t>Poplatky související s majetkem (OF)</t>
  </si>
  <si>
    <t>6171V13</t>
  </si>
  <si>
    <t>Další poplatky (SÚ)</t>
  </si>
  <si>
    <t>Celkem za skupinu Další poplatky</t>
  </si>
  <si>
    <t>6171.6</t>
  </si>
  <si>
    <t>OV Hájov, OV Prchalov</t>
  </si>
  <si>
    <t>6171V15</t>
  </si>
  <si>
    <t>OV Prchalov, běžné výdaje</t>
  </si>
  <si>
    <t>6171V16</t>
  </si>
  <si>
    <t>OV Hájov, běžné výdaje</t>
  </si>
  <si>
    <t>Celkem za skupinu OV Hájov, OV Prchalov</t>
  </si>
  <si>
    <t>6171.7</t>
  </si>
  <si>
    <t>Nákupy na komoditních burzách</t>
  </si>
  <si>
    <t>6171V17</t>
  </si>
  <si>
    <t>Nákup na burze komodit</t>
  </si>
  <si>
    <t>Celkem za skupinu Nákupy na komoditních burzách</t>
  </si>
  <si>
    <t>6221</t>
  </si>
  <si>
    <t>Humanitární zahraniční pomoc</t>
  </si>
  <si>
    <t>6221V01</t>
  </si>
  <si>
    <t>Humanitár.pomoc zahraniční</t>
  </si>
  <si>
    <t>Celkem za skupinu Humanitární zahraniční pomoc</t>
  </si>
  <si>
    <t>6310</t>
  </si>
  <si>
    <t>Uhrazené úroky z přijatého úvěru</t>
  </si>
  <si>
    <t>6310V01</t>
  </si>
  <si>
    <t>Splátky úroků z úvěrů</t>
  </si>
  <si>
    <t>6310V02</t>
  </si>
  <si>
    <t>Poplatky za vedené účty</t>
  </si>
  <si>
    <t>Celkem za skupinu Uhrazené úroky z přijatého úvěru</t>
  </si>
  <si>
    <t>6320</t>
  </si>
  <si>
    <t>Pojištění funkčně nespecifik. - souhrnné</t>
  </si>
  <si>
    <t>6320V01</t>
  </si>
  <si>
    <t>Pojištění - souhrnné pojištění</t>
  </si>
  <si>
    <t>Celkem za skupinu Pojištění funkčně nespecifik. - souhrnné</t>
  </si>
  <si>
    <t>6399</t>
  </si>
  <si>
    <t>Platby daní a poplatků st. rozpočtu</t>
  </si>
  <si>
    <t>6399V01</t>
  </si>
  <si>
    <t>Platby daní státnímu rozpočtu</t>
  </si>
  <si>
    <t>6399V02</t>
  </si>
  <si>
    <t>Daň z příjmů PO za obce</t>
  </si>
  <si>
    <t>Celkem za skupinu Platby daní a poplatků st. rozpočtu</t>
  </si>
  <si>
    <t>6402</t>
  </si>
  <si>
    <t>Finanční vypořádání minulých let</t>
  </si>
  <si>
    <t>6402V01</t>
  </si>
  <si>
    <t>Vratky účelových dotací stát. rozpočtu</t>
  </si>
  <si>
    <t>Celkem za skupinu Finanční vypořádání minulých let</t>
  </si>
  <si>
    <t>6409.2</t>
  </si>
  <si>
    <t>Rezerva rozpočtu</t>
  </si>
  <si>
    <t>6409V01</t>
  </si>
  <si>
    <t>REZERVA ROZPOČTU</t>
  </si>
  <si>
    <t>Celkem za skupinu Rezerva rozpočtu</t>
  </si>
  <si>
    <t>Celkem za třídu Běžné výdaje</t>
  </si>
  <si>
    <t>Kapitálové výdaje</t>
  </si>
  <si>
    <t>2143V03</t>
  </si>
  <si>
    <t>Turistické informační centrum v čp. 35</t>
  </si>
  <si>
    <t>2212V05</t>
  </si>
  <si>
    <t>SÚ ul. Karla Čapka</t>
  </si>
  <si>
    <t>2212V13</t>
  </si>
  <si>
    <t>Komunikace k ZO na ul. Masarykově</t>
  </si>
  <si>
    <t>2212V16</t>
  </si>
  <si>
    <t>SÚ ulice Březinovy</t>
  </si>
  <si>
    <t>2212V17</t>
  </si>
  <si>
    <t>Úprava křižovatky ul. NRA a Vrchlického</t>
  </si>
  <si>
    <t>2219V04</t>
  </si>
  <si>
    <t>SÚ ulic pod kostelem - ul. Žižkova</t>
  </si>
  <si>
    <t>2219V07</t>
  </si>
  <si>
    <t>Sanace břehu vodního toku Klenos</t>
  </si>
  <si>
    <t>2219V08</t>
  </si>
  <si>
    <t>Hájov - výstavba chodníku k novému sportovišti</t>
  </si>
  <si>
    <t>2219V10</t>
  </si>
  <si>
    <t>Přístup. trasy k obchodní zóně na ul. Jičínské</t>
  </si>
  <si>
    <t>2219V18</t>
  </si>
  <si>
    <t>Chodník Místecká - Hukvaldská</t>
  </si>
  <si>
    <t>2219V24</t>
  </si>
  <si>
    <t>SÚ chodníku na ul. Šmeralova</t>
  </si>
  <si>
    <t>2219V28</t>
  </si>
  <si>
    <t>Prostranství před COOP a DPS</t>
  </si>
  <si>
    <t>2219V30</t>
  </si>
  <si>
    <t>Cyklopoint - prostranství čp. 118</t>
  </si>
  <si>
    <t>2219V31</t>
  </si>
  <si>
    <t>Prostranství před ZŠ Npor. Loma</t>
  </si>
  <si>
    <t>2321V04</t>
  </si>
  <si>
    <t>Odkanalizování části ul. Juráňovy</t>
  </si>
  <si>
    <t>2321V05</t>
  </si>
  <si>
    <t>Odkanalizování ul. Hřbitovní</t>
  </si>
  <si>
    <t>2321V06</t>
  </si>
  <si>
    <t>Čističky odpadních vod - fin. podpora</t>
  </si>
  <si>
    <t>2321V09</t>
  </si>
  <si>
    <t>Prodloužení kanalizace na ul. Tyršově</t>
  </si>
  <si>
    <t>2334V02</t>
  </si>
  <si>
    <t>Vodohospod.studie katastru Příbor - invest.výd.</t>
  </si>
  <si>
    <t>3111V15</t>
  </si>
  <si>
    <t>Výstavba nové MŠ</t>
  </si>
  <si>
    <t>3113V09</t>
  </si>
  <si>
    <t>Sportovní hřiště u ul. Vrchlického</t>
  </si>
  <si>
    <t>3113V12</t>
  </si>
  <si>
    <t>SÚ prostor pro správce ZŠ Npor. Loma</t>
  </si>
  <si>
    <t>3113V20</t>
  </si>
  <si>
    <t>Rekonstrukce býv. ZŠ Dukelské</t>
  </si>
  <si>
    <t>3141V03</t>
  </si>
  <si>
    <t>SÚ Školní jídelny Komenského</t>
  </si>
  <si>
    <t>3429V06</t>
  </si>
  <si>
    <t>Skatepark</t>
  </si>
  <si>
    <t>3613V08</t>
  </si>
  <si>
    <t>Rekonstrukce domu čp. 118</t>
  </si>
  <si>
    <t>3613V14</t>
  </si>
  <si>
    <t>Vybudování FVE</t>
  </si>
  <si>
    <t>3631V03</t>
  </si>
  <si>
    <t>Nasvětlení kaple Fr. Serafínského</t>
  </si>
  <si>
    <t>3631V09</t>
  </si>
  <si>
    <t>VO Příbor - III. etapa, r.2025</t>
  </si>
  <si>
    <t>3632V04</t>
  </si>
  <si>
    <t>Kolumbárium na městském hřbitově</t>
  </si>
  <si>
    <t>3633V02</t>
  </si>
  <si>
    <t>Instalace elektrických sloupů na náměstí</t>
  </si>
  <si>
    <t>3635V01</t>
  </si>
  <si>
    <t>Projektové přípravy</t>
  </si>
  <si>
    <t>3639V03</t>
  </si>
  <si>
    <t>Výkupy pozemků</t>
  </si>
  <si>
    <t>3639V08</t>
  </si>
  <si>
    <t>Městský mobiliář - investice</t>
  </si>
  <si>
    <t>3639V10</t>
  </si>
  <si>
    <t>Příspěvek na investice TS</t>
  </si>
  <si>
    <t>3713</t>
  </si>
  <si>
    <t>Změny technologií vytápění</t>
  </si>
  <si>
    <t>3713V01</t>
  </si>
  <si>
    <t>Projekt Kotlíková dotace</t>
  </si>
  <si>
    <t>Celkem za skupinu Změny technologií vytápění</t>
  </si>
  <si>
    <t>3726V02</t>
  </si>
  <si>
    <t>Kompostárna Příbor - investiční výd.</t>
  </si>
  <si>
    <t>3733</t>
  </si>
  <si>
    <t>Monitoring půdy a podzemní vody</t>
  </si>
  <si>
    <t>3722V01</t>
  </si>
  <si>
    <t>Sběrný dvůr Točna</t>
  </si>
  <si>
    <t>Celkem za skupinu Monitoring půdy a podzemní vody</t>
  </si>
  <si>
    <t>5311V08</t>
  </si>
  <si>
    <t>Obnova zařízení MP</t>
  </si>
  <si>
    <t>5512V05</t>
  </si>
  <si>
    <t>Přetlakový akumulátor pro JSDH</t>
  </si>
  <si>
    <t>6171V06</t>
  </si>
  <si>
    <t>Výpočetní technika, stroje a zařízení MÚ</t>
  </si>
  <si>
    <t>Celkem za třídu Kapitálové výdaje</t>
  </si>
  <si>
    <t>Celkem Výdaje</t>
  </si>
  <si>
    <t>Financování</t>
  </si>
  <si>
    <t>8115</t>
  </si>
  <si>
    <t>Změna stavu krátkodobých prostř. na BÚ</t>
  </si>
  <si>
    <t>8124</t>
  </si>
  <si>
    <t>Splátky úvěrů</t>
  </si>
  <si>
    <t>Celkem za třídu Financování</t>
  </si>
  <si>
    <t>Celkem Financování</t>
  </si>
  <si>
    <t>Návrh Rozpočtového opatření č. 3 města Příbora na rok 2025</t>
  </si>
  <si>
    <t>Uvedené částky jsou v Kč</t>
  </si>
  <si>
    <t>Schválený rozpočet - ZM 18.12.2024</t>
  </si>
  <si>
    <t>Schválené RO č. 1 - ZM 26.03.2025</t>
  </si>
  <si>
    <t>Schválené RO č. 2 - RM 22.04.2025</t>
  </si>
  <si>
    <t>RO č. 3 - ZM 18.06.2025</t>
  </si>
  <si>
    <t>Upravený rozpočet po zapracování RO č. 3</t>
  </si>
  <si>
    <t>3315V02</t>
  </si>
  <si>
    <t>Realizace nové expozice v RDSF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</si>
</sst>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0070C0"/>
      <name val="Calibri"/>
      <family val="2"/>
      <charset val="238"/>
      <scheme val="minor"/>
    </font>
    <font>
      <b/>
      <sz val="9"/>
      <color rgb="FF0070C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right" vertical="center" wrapText="1"/>
    </xf>
    <xf numFmtId="0" fontId="5" fillId="0" borderId="5" xfId="0" applyFont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4" fontId="5" fillId="0" borderId="5" xfId="0" applyNumberFormat="1" applyFont="1" applyBorder="1" applyAlignment="1">
      <alignment horizontal="right" vertical="center"/>
    </xf>
    <xf numFmtId="4" fontId="5" fillId="0" borderId="7" xfId="0" applyNumberFormat="1" applyFont="1" applyBorder="1" applyAlignment="1">
      <alignment horizontal="right" vertical="center"/>
    </xf>
    <xf numFmtId="4" fontId="5" fillId="2" borderId="5" xfId="0" applyNumberFormat="1" applyFont="1" applyFill="1" applyBorder="1" applyAlignment="1">
      <alignment horizontal="right" vertical="center" wrapText="1"/>
    </xf>
    <xf numFmtId="4" fontId="5" fillId="2" borderId="7" xfId="0" applyNumberFormat="1" applyFont="1" applyFill="1" applyBorder="1" applyAlignment="1">
      <alignment horizontal="right" vertical="center" wrapText="1"/>
    </xf>
    <xf numFmtId="4" fontId="5" fillId="3" borderId="5" xfId="0" applyNumberFormat="1" applyFont="1" applyFill="1" applyBorder="1" applyAlignment="1">
      <alignment horizontal="right" vertical="center" wrapText="1"/>
    </xf>
    <xf numFmtId="4" fontId="5" fillId="3" borderId="7" xfId="0" applyNumberFormat="1" applyFont="1" applyFill="1" applyBorder="1" applyAlignment="1">
      <alignment horizontal="right" vertical="center" wrapText="1"/>
    </xf>
    <xf numFmtId="4" fontId="5" fillId="0" borderId="9" xfId="0" applyNumberFormat="1" applyFont="1" applyBorder="1" applyAlignment="1">
      <alignment horizontal="right" vertical="center"/>
    </xf>
    <xf numFmtId="4" fontId="5" fillId="2" borderId="9" xfId="0" applyNumberFormat="1" applyFont="1" applyFill="1" applyBorder="1" applyAlignment="1">
      <alignment horizontal="right" vertical="center" wrapText="1"/>
    </xf>
    <xf numFmtId="4" fontId="5" fillId="3" borderId="9" xfId="0" applyNumberFormat="1" applyFont="1" applyFill="1" applyBorder="1" applyAlignment="1">
      <alignment horizontal="right" vertical="center" wrapText="1"/>
    </xf>
    <xf numFmtId="4" fontId="9" fillId="0" borderId="6" xfId="0" applyNumberFormat="1" applyFont="1" applyBorder="1" applyAlignment="1">
      <alignment horizontal="right" vertical="center"/>
    </xf>
    <xf numFmtId="4" fontId="9" fillId="2" borderId="6" xfId="0" applyNumberFormat="1" applyFont="1" applyFill="1" applyBorder="1" applyAlignment="1">
      <alignment horizontal="right" vertical="center" wrapText="1"/>
    </xf>
    <xf numFmtId="4" fontId="9" fillId="3" borderId="6" xfId="0" applyNumberFormat="1" applyFont="1" applyFill="1" applyBorder="1" applyAlignment="1">
      <alignment horizontal="right" vertical="center" wrapText="1"/>
    </xf>
    <xf numFmtId="0" fontId="10" fillId="0" borderId="0" xfId="0" applyFont="1"/>
    <xf numFmtId="0" fontId="7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0" fillId="4" borderId="0" xfId="0" applyFill="1"/>
    <xf numFmtId="0" fontId="5" fillId="4" borderId="3" xfId="0" applyFont="1" applyFill="1" applyBorder="1" applyAlignment="1">
      <alignment horizontal="left" vertical="center" wrapText="1"/>
    </xf>
    <xf numFmtId="4" fontId="5" fillId="4" borderId="5" xfId="0" applyNumberFormat="1" applyFont="1" applyFill="1" applyBorder="1" applyAlignment="1">
      <alignment horizontal="right" vertical="center"/>
    </xf>
    <xf numFmtId="4" fontId="5" fillId="4" borderId="9" xfId="0" applyNumberFormat="1" applyFont="1" applyFill="1" applyBorder="1" applyAlignment="1">
      <alignment horizontal="right" vertical="center"/>
    </xf>
    <xf numFmtId="4" fontId="9" fillId="4" borderId="6" xfId="0" applyNumberFormat="1" applyFont="1" applyFill="1" applyBorder="1" applyAlignment="1">
      <alignment horizontal="right" vertical="center"/>
    </xf>
    <xf numFmtId="4" fontId="5" fillId="4" borderId="7" xfId="0" applyNumberFormat="1" applyFont="1" applyFill="1" applyBorder="1" applyAlignment="1">
      <alignment horizontal="right" vertical="center"/>
    </xf>
    <xf numFmtId="4" fontId="5" fillId="5" borderId="9" xfId="0" applyNumberFormat="1" applyFont="1" applyFill="1" applyBorder="1" applyAlignment="1">
      <alignment horizontal="right" vertical="center"/>
    </xf>
    <xf numFmtId="4" fontId="5" fillId="6" borderId="9" xfId="0" applyNumberFormat="1" applyFont="1" applyFill="1" applyBorder="1" applyAlignment="1">
      <alignment horizontal="right" vertical="center"/>
    </xf>
    <xf numFmtId="4" fontId="0" fillId="0" borderId="0" xfId="0" applyNumberFormat="1"/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4" fontId="5" fillId="5" borderId="9" xfId="0" applyNumberFormat="1" applyFont="1" applyFill="1" applyBorder="1" applyAlignment="1">
      <alignment horizontal="right" vertical="center" wrapText="1"/>
    </xf>
    <xf numFmtId="4" fontId="9" fillId="5" borderId="9" xfId="0" applyNumberFormat="1" applyFont="1" applyFill="1" applyBorder="1" applyAlignment="1">
      <alignment horizontal="right" vertical="center" wrapText="1"/>
    </xf>
    <xf numFmtId="4" fontId="5" fillId="5" borderId="10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0" fontId="5" fillId="2" borderId="6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6" fillId="0" borderId="0" xfId="0" applyFont="1"/>
    <xf numFmtId="0" fontId="4" fillId="0" borderId="2" xfId="0" applyFont="1" applyBorder="1" applyAlignment="1">
      <alignment horizontal="center" vertical="center" wrapText="1"/>
    </xf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5" fillId="2" borderId="8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0" fillId="0" borderId="9" xfId="0" applyBorder="1"/>
    <xf numFmtId="0" fontId="0" fillId="0" borderId="1" xfId="0" applyBorder="1"/>
    <xf numFmtId="0" fontId="3" fillId="0" borderId="13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BA8F6-D384-4C6D-A8C9-C293AAFEF0EF}">
  <sheetPr>
    <pageSetUpPr fitToPage="1"/>
  </sheetPr>
  <dimension ref="A1:O468"/>
  <sheetViews>
    <sheetView tabSelected="1" topLeftCell="A334" workbookViewId="0">
      <selection activeCell="L345" sqref="L345"/>
    </sheetView>
  </sheetViews>
  <sheetFormatPr defaultRowHeight="15" x14ac:dyDescent="0.25"/>
  <cols>
    <col min="1" max="1" width="8.7109375" customWidth="1"/>
    <col min="2" max="2" width="12.7109375" customWidth="1"/>
    <col min="3" max="3" width="4.7109375" customWidth="1"/>
    <col min="4" max="5" width="8.7109375" customWidth="1"/>
    <col min="6" max="8" width="10.7109375" customWidth="1"/>
    <col min="9" max="11" width="15.7109375" customWidth="1"/>
    <col min="12" max="12" width="15.7109375" style="17" customWidth="1"/>
    <col min="13" max="13" width="15.7109375" customWidth="1"/>
    <col min="15" max="15" width="13.5703125" bestFit="1" customWidth="1"/>
  </cols>
  <sheetData>
    <row r="1" spans="1:13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1"/>
    </row>
    <row r="2" spans="1:13" ht="15.75" customHeight="1" x14ac:dyDescent="0.25">
      <c r="A2" s="44"/>
      <c r="B2" s="44"/>
      <c r="C2" s="45" t="s">
        <v>0</v>
      </c>
      <c r="D2" s="45"/>
      <c r="E2" s="45"/>
      <c r="F2" s="45"/>
      <c r="G2" s="45"/>
      <c r="H2" s="45"/>
      <c r="I2" s="45"/>
      <c r="J2" s="45"/>
      <c r="K2" s="45"/>
      <c r="L2" s="45"/>
      <c r="M2" s="47"/>
    </row>
    <row r="3" spans="1:13" ht="16.5" customHeight="1" thickBot="1" x14ac:dyDescent="0.3">
      <c r="A3" s="44"/>
      <c r="B3" s="44"/>
      <c r="C3" s="46"/>
      <c r="D3" s="46"/>
      <c r="E3" s="46"/>
      <c r="F3" s="46"/>
      <c r="G3" s="46"/>
      <c r="H3" s="46"/>
      <c r="I3" s="46"/>
      <c r="J3" s="46"/>
      <c r="K3" s="46"/>
      <c r="L3" s="46"/>
      <c r="M3" s="48"/>
    </row>
    <row r="4" spans="1:13" ht="26.1" customHeight="1" thickBot="1" x14ac:dyDescent="0.3">
      <c r="A4" s="43" t="s">
        <v>573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</row>
    <row r="5" spans="1:13" x14ac:dyDescent="0.25">
      <c r="A5" s="42" t="s">
        <v>574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</row>
    <row r="6" spans="1:13" ht="26.1" customHeight="1" x14ac:dyDescent="0.25">
      <c r="A6" s="40" t="s">
        <v>1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</row>
    <row r="7" spans="1:13" ht="36.950000000000003" customHeight="1" x14ac:dyDescent="0.25">
      <c r="A7" s="41" t="s">
        <v>2</v>
      </c>
      <c r="B7" s="38"/>
      <c r="C7" s="38"/>
      <c r="D7" s="38"/>
      <c r="E7" s="38"/>
      <c r="F7" s="38"/>
      <c r="G7" s="38"/>
      <c r="H7" s="39"/>
      <c r="I7" s="18" t="s">
        <v>575</v>
      </c>
      <c r="J7" s="18" t="s">
        <v>576</v>
      </c>
      <c r="K7" s="18" t="s">
        <v>577</v>
      </c>
      <c r="L7" s="19" t="s">
        <v>578</v>
      </c>
      <c r="M7" s="18" t="s">
        <v>579</v>
      </c>
    </row>
    <row r="8" spans="1:13" x14ac:dyDescent="0.25">
      <c r="A8" s="3" t="s">
        <v>3</v>
      </c>
      <c r="B8" s="35" t="s">
        <v>4</v>
      </c>
      <c r="C8" s="35"/>
      <c r="D8" s="35"/>
      <c r="E8" s="35"/>
      <c r="F8" s="35"/>
      <c r="G8" s="35"/>
      <c r="H8" s="35"/>
      <c r="I8" s="35"/>
      <c r="J8" s="36"/>
      <c r="K8" s="36"/>
      <c r="L8" s="35"/>
      <c r="M8" s="37"/>
    </row>
    <row r="9" spans="1:13" x14ac:dyDescent="0.25">
      <c r="B9" s="2" t="s">
        <v>5</v>
      </c>
      <c r="C9" s="38" t="s">
        <v>6</v>
      </c>
      <c r="D9" s="38"/>
      <c r="E9" s="38"/>
      <c r="F9" s="38"/>
      <c r="G9" s="38"/>
      <c r="H9" s="39"/>
      <c r="I9" s="5">
        <v>178844000</v>
      </c>
      <c r="J9" s="11">
        <v>0</v>
      </c>
      <c r="K9" s="11">
        <v>0</v>
      </c>
      <c r="L9" s="14">
        <v>715000</v>
      </c>
      <c r="M9" s="6">
        <v>179559000</v>
      </c>
    </row>
    <row r="10" spans="1:13" x14ac:dyDescent="0.25">
      <c r="B10" s="2" t="s">
        <v>7</v>
      </c>
      <c r="C10" s="38" t="s">
        <v>8</v>
      </c>
      <c r="D10" s="38"/>
      <c r="E10" s="38"/>
      <c r="F10" s="38"/>
      <c r="G10" s="38"/>
      <c r="H10" s="39"/>
      <c r="I10" s="5">
        <v>5000</v>
      </c>
      <c r="J10" s="11">
        <v>0</v>
      </c>
      <c r="K10" s="11">
        <v>0</v>
      </c>
      <c r="L10" s="14">
        <v>15000</v>
      </c>
      <c r="M10" s="6">
        <v>20000</v>
      </c>
    </row>
    <row r="11" spans="1:13" x14ac:dyDescent="0.25">
      <c r="B11" s="2" t="s">
        <v>9</v>
      </c>
      <c r="C11" s="38" t="s">
        <v>10</v>
      </c>
      <c r="D11" s="38"/>
      <c r="E11" s="38"/>
      <c r="F11" s="38"/>
      <c r="G11" s="38"/>
      <c r="H11" s="39"/>
      <c r="I11" s="5">
        <v>240000</v>
      </c>
      <c r="J11" s="11">
        <v>0</v>
      </c>
      <c r="K11" s="11">
        <v>0</v>
      </c>
      <c r="L11" s="14">
        <v>0</v>
      </c>
      <c r="M11" s="6">
        <v>240000</v>
      </c>
    </row>
    <row r="12" spans="1:13" x14ac:dyDescent="0.25">
      <c r="B12" s="2" t="s">
        <v>11</v>
      </c>
      <c r="C12" s="38" t="s">
        <v>12</v>
      </c>
      <c r="D12" s="38"/>
      <c r="E12" s="38"/>
      <c r="F12" s="38"/>
      <c r="G12" s="38"/>
      <c r="H12" s="39"/>
      <c r="I12" s="5">
        <v>80000</v>
      </c>
      <c r="J12" s="11">
        <v>0</v>
      </c>
      <c r="K12" s="11">
        <v>0</v>
      </c>
      <c r="L12" s="14">
        <v>0</v>
      </c>
      <c r="M12" s="6">
        <v>80000</v>
      </c>
    </row>
    <row r="13" spans="1:13" x14ac:dyDescent="0.25">
      <c r="B13" s="2" t="s">
        <v>13</v>
      </c>
      <c r="C13" s="38" t="s">
        <v>14</v>
      </c>
      <c r="D13" s="38"/>
      <c r="E13" s="38"/>
      <c r="F13" s="38"/>
      <c r="G13" s="38"/>
      <c r="H13" s="39"/>
      <c r="I13" s="5">
        <v>230000</v>
      </c>
      <c r="J13" s="11">
        <v>0</v>
      </c>
      <c r="K13" s="11">
        <v>0</v>
      </c>
      <c r="L13" s="14">
        <v>0</v>
      </c>
      <c r="M13" s="6">
        <v>230000</v>
      </c>
    </row>
    <row r="14" spans="1:13" x14ac:dyDescent="0.25">
      <c r="B14" s="2" t="s">
        <v>15</v>
      </c>
      <c r="C14" s="38" t="s">
        <v>16</v>
      </c>
      <c r="D14" s="38"/>
      <c r="E14" s="38"/>
      <c r="F14" s="38"/>
      <c r="G14" s="38"/>
      <c r="H14" s="39"/>
      <c r="I14" s="5">
        <v>4800000</v>
      </c>
      <c r="J14" s="11">
        <v>0</v>
      </c>
      <c r="K14" s="11">
        <v>0</v>
      </c>
      <c r="L14" s="14">
        <v>0</v>
      </c>
      <c r="M14" s="6">
        <v>4800000</v>
      </c>
    </row>
    <row r="15" spans="1:13" x14ac:dyDescent="0.25">
      <c r="B15" s="2" t="s">
        <v>17</v>
      </c>
      <c r="C15" s="38" t="s">
        <v>18</v>
      </c>
      <c r="D15" s="38"/>
      <c r="E15" s="38"/>
      <c r="F15" s="38"/>
      <c r="G15" s="38"/>
      <c r="H15" s="39"/>
      <c r="I15" s="5">
        <v>0</v>
      </c>
      <c r="J15" s="11">
        <v>0</v>
      </c>
      <c r="K15" s="11">
        <v>0</v>
      </c>
      <c r="L15" s="14">
        <v>20000</v>
      </c>
      <c r="M15" s="6">
        <v>20000</v>
      </c>
    </row>
    <row r="16" spans="1:13" x14ac:dyDescent="0.25">
      <c r="B16" s="2" t="s">
        <v>19</v>
      </c>
      <c r="C16" s="38" t="s">
        <v>20</v>
      </c>
      <c r="D16" s="38"/>
      <c r="E16" s="38"/>
      <c r="F16" s="38"/>
      <c r="G16" s="38"/>
      <c r="H16" s="39"/>
      <c r="I16" s="5">
        <v>1200000</v>
      </c>
      <c r="J16" s="11">
        <v>0</v>
      </c>
      <c r="K16" s="11">
        <v>0</v>
      </c>
      <c r="L16" s="14">
        <v>0</v>
      </c>
      <c r="M16" s="6">
        <v>1200000</v>
      </c>
    </row>
    <row r="17" spans="1:13" x14ac:dyDescent="0.25">
      <c r="B17" s="2" t="s">
        <v>21</v>
      </c>
      <c r="C17" s="38" t="s">
        <v>22</v>
      </c>
      <c r="D17" s="38"/>
      <c r="E17" s="38"/>
      <c r="F17" s="38"/>
      <c r="G17" s="38"/>
      <c r="H17" s="39"/>
      <c r="I17" s="5">
        <v>650000</v>
      </c>
      <c r="J17" s="11">
        <v>0</v>
      </c>
      <c r="K17" s="11">
        <v>0</v>
      </c>
      <c r="L17" s="14">
        <v>0</v>
      </c>
      <c r="M17" s="6">
        <v>650000</v>
      </c>
    </row>
    <row r="18" spans="1:13" x14ac:dyDescent="0.25">
      <c r="B18" s="4" t="s">
        <v>23</v>
      </c>
      <c r="C18" s="51" t="s">
        <v>24</v>
      </c>
      <c r="D18" s="51"/>
      <c r="E18" s="51"/>
      <c r="F18" s="51"/>
      <c r="G18" s="51"/>
      <c r="H18" s="52"/>
      <c r="I18" s="5">
        <v>1000000</v>
      </c>
      <c r="J18" s="11">
        <v>0</v>
      </c>
      <c r="K18" s="11">
        <v>0</v>
      </c>
      <c r="L18" s="14">
        <v>0</v>
      </c>
      <c r="M18" s="6">
        <v>1000000</v>
      </c>
    </row>
    <row r="19" spans="1:13" ht="15.95" customHeight="1" x14ac:dyDescent="0.25">
      <c r="A19" s="49" t="s">
        <v>25</v>
      </c>
      <c r="B19" s="36"/>
      <c r="C19" s="36"/>
      <c r="D19" s="36"/>
      <c r="E19" s="36"/>
      <c r="F19" s="36"/>
      <c r="G19" s="36"/>
      <c r="H19" s="50"/>
      <c r="I19" s="7">
        <v>187049000</v>
      </c>
      <c r="J19" s="27">
        <v>0</v>
      </c>
      <c r="K19" s="27">
        <v>0</v>
      </c>
      <c r="L19" s="15">
        <v>750000</v>
      </c>
      <c r="M19" s="8">
        <v>187799000</v>
      </c>
    </row>
    <row r="20" spans="1:13" x14ac:dyDescent="0.25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</row>
    <row r="21" spans="1:13" ht="15.95" customHeight="1" x14ac:dyDescent="0.25">
      <c r="A21" s="53" t="s">
        <v>26</v>
      </c>
      <c r="B21" s="54"/>
      <c r="C21" s="54"/>
      <c r="D21" s="54"/>
      <c r="E21" s="54"/>
      <c r="F21" s="54"/>
      <c r="G21" s="54"/>
      <c r="H21" s="55"/>
      <c r="I21" s="9">
        <v>187049000</v>
      </c>
      <c r="J21" s="13">
        <v>0</v>
      </c>
      <c r="K21" s="13">
        <v>0</v>
      </c>
      <c r="L21" s="16">
        <v>750000</v>
      </c>
      <c r="M21" s="10">
        <v>187799000</v>
      </c>
    </row>
    <row r="22" spans="1:13" x14ac:dyDescent="0.25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</row>
    <row r="23" spans="1:13" ht="36.950000000000003" customHeight="1" x14ac:dyDescent="0.25">
      <c r="A23" s="41" t="s">
        <v>27</v>
      </c>
      <c r="B23" s="38"/>
      <c r="C23" s="38"/>
      <c r="D23" s="38"/>
      <c r="E23" s="38"/>
      <c r="F23" s="38"/>
      <c r="G23" s="38"/>
      <c r="H23" s="39"/>
      <c r="I23" s="18" t="s">
        <v>575</v>
      </c>
      <c r="J23" s="18" t="s">
        <v>576</v>
      </c>
      <c r="K23" s="18" t="s">
        <v>577</v>
      </c>
      <c r="L23" s="19" t="s">
        <v>578</v>
      </c>
      <c r="M23" s="18" t="s">
        <v>579</v>
      </c>
    </row>
    <row r="24" spans="1:13" x14ac:dyDescent="0.25">
      <c r="B24" s="2" t="s">
        <v>28</v>
      </c>
      <c r="C24" s="38" t="s">
        <v>29</v>
      </c>
      <c r="D24" s="38"/>
      <c r="E24" s="38"/>
      <c r="F24" s="38"/>
      <c r="G24" s="38"/>
      <c r="H24" s="39"/>
      <c r="I24" s="5">
        <v>0</v>
      </c>
      <c r="J24" s="11">
        <v>0</v>
      </c>
      <c r="K24" s="11">
        <v>0</v>
      </c>
      <c r="L24" s="14">
        <v>1023000</v>
      </c>
      <c r="M24" s="6">
        <v>1023000</v>
      </c>
    </row>
    <row r="25" spans="1:13" x14ac:dyDescent="0.25">
      <c r="B25" s="2" t="s">
        <v>30</v>
      </c>
      <c r="C25" s="38" t="s">
        <v>31</v>
      </c>
      <c r="D25" s="38"/>
      <c r="E25" s="38"/>
      <c r="F25" s="38"/>
      <c r="G25" s="38"/>
      <c r="H25" s="39"/>
      <c r="I25" s="5">
        <v>1050000</v>
      </c>
      <c r="J25" s="11">
        <v>0</v>
      </c>
      <c r="K25" s="11">
        <v>0</v>
      </c>
      <c r="L25" s="14">
        <v>0</v>
      </c>
      <c r="M25" s="6">
        <v>1050000</v>
      </c>
    </row>
    <row r="26" spans="1:13" x14ac:dyDescent="0.25">
      <c r="B26" s="2" t="s">
        <v>32</v>
      </c>
      <c r="C26" s="38" t="s">
        <v>33</v>
      </c>
      <c r="D26" s="38"/>
      <c r="E26" s="38"/>
      <c r="F26" s="38"/>
      <c r="G26" s="38"/>
      <c r="H26" s="39"/>
      <c r="I26" s="5">
        <v>120000</v>
      </c>
      <c r="J26" s="11">
        <v>0</v>
      </c>
      <c r="K26" s="11">
        <v>0</v>
      </c>
      <c r="L26" s="14">
        <v>0</v>
      </c>
      <c r="M26" s="6">
        <v>120000</v>
      </c>
    </row>
    <row r="27" spans="1:13" x14ac:dyDescent="0.25">
      <c r="B27" s="2" t="s">
        <v>34</v>
      </c>
      <c r="C27" s="38" t="s">
        <v>35</v>
      </c>
      <c r="D27" s="38"/>
      <c r="E27" s="38"/>
      <c r="F27" s="38"/>
      <c r="G27" s="38"/>
      <c r="H27" s="39"/>
      <c r="I27" s="5">
        <v>0</v>
      </c>
      <c r="J27" s="11">
        <v>0</v>
      </c>
      <c r="K27" s="11">
        <v>0</v>
      </c>
      <c r="L27" s="14">
        <v>11000</v>
      </c>
      <c r="M27" s="6">
        <v>11000</v>
      </c>
    </row>
    <row r="28" spans="1:13" x14ac:dyDescent="0.25">
      <c r="B28" s="2" t="s">
        <v>36</v>
      </c>
      <c r="C28" s="38" t="s">
        <v>37</v>
      </c>
      <c r="D28" s="38"/>
      <c r="E28" s="38"/>
      <c r="F28" s="38"/>
      <c r="G28" s="38"/>
      <c r="H28" s="39"/>
      <c r="I28" s="5">
        <v>38000</v>
      </c>
      <c r="J28" s="11">
        <v>0</v>
      </c>
      <c r="K28" s="11">
        <v>0</v>
      </c>
      <c r="L28" s="14">
        <v>0</v>
      </c>
      <c r="M28" s="6">
        <v>38000</v>
      </c>
    </row>
    <row r="29" spans="1:13" x14ac:dyDescent="0.25">
      <c r="B29" s="2" t="s">
        <v>38</v>
      </c>
      <c r="C29" s="38" t="s">
        <v>39</v>
      </c>
      <c r="D29" s="38"/>
      <c r="E29" s="38"/>
      <c r="F29" s="38"/>
      <c r="G29" s="38"/>
      <c r="H29" s="39"/>
      <c r="I29" s="5">
        <v>1000000</v>
      </c>
      <c r="J29" s="11">
        <v>3500000</v>
      </c>
      <c r="K29" s="11">
        <v>0</v>
      </c>
      <c r="L29" s="14">
        <v>0</v>
      </c>
      <c r="M29" s="6">
        <v>4500000</v>
      </c>
    </row>
    <row r="30" spans="1:13" x14ac:dyDescent="0.25">
      <c r="B30" s="2" t="s">
        <v>40</v>
      </c>
      <c r="C30" s="38" t="s">
        <v>41</v>
      </c>
      <c r="D30" s="38"/>
      <c r="E30" s="38"/>
      <c r="F30" s="38"/>
      <c r="G30" s="38"/>
      <c r="H30" s="39"/>
      <c r="I30" s="5">
        <v>195000</v>
      </c>
      <c r="J30" s="11">
        <v>0</v>
      </c>
      <c r="K30" s="11">
        <v>0</v>
      </c>
      <c r="L30" s="14">
        <v>0</v>
      </c>
      <c r="M30" s="6">
        <v>195000</v>
      </c>
    </row>
    <row r="31" spans="1:13" x14ac:dyDescent="0.25">
      <c r="B31" s="2" t="s">
        <v>42</v>
      </c>
      <c r="C31" s="38" t="s">
        <v>43</v>
      </c>
      <c r="D31" s="38"/>
      <c r="E31" s="38"/>
      <c r="F31" s="38"/>
      <c r="G31" s="38"/>
      <c r="H31" s="39"/>
      <c r="I31" s="5">
        <v>80000</v>
      </c>
      <c r="J31" s="11">
        <v>0</v>
      </c>
      <c r="K31" s="11">
        <v>0</v>
      </c>
      <c r="L31" s="14">
        <v>0</v>
      </c>
      <c r="M31" s="6">
        <v>80000</v>
      </c>
    </row>
    <row r="32" spans="1:13" x14ac:dyDescent="0.25">
      <c r="B32" s="2" t="s">
        <v>44</v>
      </c>
      <c r="C32" s="38" t="s">
        <v>45</v>
      </c>
      <c r="D32" s="38"/>
      <c r="E32" s="38"/>
      <c r="F32" s="38"/>
      <c r="G32" s="38"/>
      <c r="H32" s="39"/>
      <c r="I32" s="5">
        <v>370000</v>
      </c>
      <c r="J32" s="11">
        <v>35000</v>
      </c>
      <c r="K32" s="11">
        <v>0</v>
      </c>
      <c r="L32" s="14">
        <v>86000</v>
      </c>
      <c r="M32" s="6">
        <v>491000</v>
      </c>
    </row>
    <row r="33" spans="2:13" x14ac:dyDescent="0.25">
      <c r="B33" s="2" t="s">
        <v>46</v>
      </c>
      <c r="C33" s="38" t="s">
        <v>47</v>
      </c>
      <c r="D33" s="38"/>
      <c r="E33" s="38"/>
      <c r="F33" s="38"/>
      <c r="G33" s="38"/>
      <c r="H33" s="39"/>
      <c r="I33" s="5">
        <v>40000</v>
      </c>
      <c r="J33" s="11">
        <v>0</v>
      </c>
      <c r="K33" s="11">
        <v>0</v>
      </c>
      <c r="L33" s="14">
        <v>0</v>
      </c>
      <c r="M33" s="6">
        <v>40000</v>
      </c>
    </row>
    <row r="34" spans="2:13" x14ac:dyDescent="0.25">
      <c r="B34" s="2" t="s">
        <v>48</v>
      </c>
      <c r="C34" s="38" t="s">
        <v>49</v>
      </c>
      <c r="D34" s="38"/>
      <c r="E34" s="38"/>
      <c r="F34" s="38"/>
      <c r="G34" s="38"/>
      <c r="H34" s="39"/>
      <c r="I34" s="5">
        <v>37143000</v>
      </c>
      <c r="J34" s="11">
        <v>0</v>
      </c>
      <c r="K34" s="11">
        <v>0</v>
      </c>
      <c r="L34" s="14">
        <v>1406500</v>
      </c>
      <c r="M34" s="6">
        <v>38549500</v>
      </c>
    </row>
    <row r="35" spans="2:13" x14ac:dyDescent="0.25">
      <c r="B35" s="2" t="s">
        <v>50</v>
      </c>
      <c r="C35" s="38" t="s">
        <v>51</v>
      </c>
      <c r="D35" s="38"/>
      <c r="E35" s="38"/>
      <c r="F35" s="38"/>
      <c r="G35" s="38"/>
      <c r="H35" s="39"/>
      <c r="I35" s="5">
        <v>1500000</v>
      </c>
      <c r="J35" s="11">
        <v>0</v>
      </c>
      <c r="K35" s="11">
        <v>0</v>
      </c>
      <c r="L35" s="14">
        <v>0</v>
      </c>
      <c r="M35" s="6">
        <v>1500000</v>
      </c>
    </row>
    <row r="36" spans="2:13" x14ac:dyDescent="0.25">
      <c r="B36" s="2" t="s">
        <v>52</v>
      </c>
      <c r="C36" s="38" t="s">
        <v>53</v>
      </c>
      <c r="D36" s="38"/>
      <c r="E36" s="38"/>
      <c r="F36" s="38"/>
      <c r="G36" s="38"/>
      <c r="H36" s="39"/>
      <c r="I36" s="5">
        <v>7000</v>
      </c>
      <c r="J36" s="11">
        <v>0</v>
      </c>
      <c r="K36" s="11">
        <v>0</v>
      </c>
      <c r="L36" s="14">
        <v>0</v>
      </c>
      <c r="M36" s="6">
        <v>7000</v>
      </c>
    </row>
    <row r="37" spans="2:13" x14ac:dyDescent="0.25">
      <c r="B37" s="2" t="s">
        <v>54</v>
      </c>
      <c r="C37" s="38" t="s">
        <v>55</v>
      </c>
      <c r="D37" s="38"/>
      <c r="E37" s="38"/>
      <c r="F37" s="38"/>
      <c r="G37" s="38"/>
      <c r="H37" s="39"/>
      <c r="I37" s="5">
        <v>22000</v>
      </c>
      <c r="J37" s="11">
        <v>0</v>
      </c>
      <c r="K37" s="11">
        <v>0</v>
      </c>
      <c r="L37" s="14">
        <v>0</v>
      </c>
      <c r="M37" s="6">
        <v>22000</v>
      </c>
    </row>
    <row r="38" spans="2:13" x14ac:dyDescent="0.25">
      <c r="B38" s="2" t="s">
        <v>56</v>
      </c>
      <c r="C38" s="38" t="s">
        <v>57</v>
      </c>
      <c r="D38" s="38"/>
      <c r="E38" s="38"/>
      <c r="F38" s="38"/>
      <c r="G38" s="38"/>
      <c r="H38" s="39"/>
      <c r="I38" s="5">
        <v>250000</v>
      </c>
      <c r="J38" s="11">
        <v>0</v>
      </c>
      <c r="K38" s="11">
        <v>0</v>
      </c>
      <c r="L38" s="14">
        <v>0</v>
      </c>
      <c r="M38" s="6">
        <v>250000</v>
      </c>
    </row>
    <row r="39" spans="2:13" x14ac:dyDescent="0.25">
      <c r="B39" s="2" t="s">
        <v>58</v>
      </c>
      <c r="C39" s="38" t="s">
        <v>59</v>
      </c>
      <c r="D39" s="38"/>
      <c r="E39" s="38"/>
      <c r="F39" s="38"/>
      <c r="G39" s="38"/>
      <c r="H39" s="39"/>
      <c r="I39" s="5">
        <v>33000</v>
      </c>
      <c r="J39" s="11">
        <v>0</v>
      </c>
      <c r="K39" s="11">
        <v>0</v>
      </c>
      <c r="L39" s="14">
        <v>0</v>
      </c>
      <c r="M39" s="6">
        <v>33000</v>
      </c>
    </row>
    <row r="40" spans="2:13" x14ac:dyDescent="0.25">
      <c r="B40" s="2" t="s">
        <v>60</v>
      </c>
      <c r="C40" s="38" t="s">
        <v>61</v>
      </c>
      <c r="D40" s="38"/>
      <c r="E40" s="38"/>
      <c r="F40" s="38"/>
      <c r="G40" s="38"/>
      <c r="H40" s="39"/>
      <c r="I40" s="5">
        <v>720000</v>
      </c>
      <c r="J40" s="11">
        <v>522000</v>
      </c>
      <c r="K40" s="11">
        <v>0</v>
      </c>
      <c r="L40" s="14">
        <v>145000</v>
      </c>
      <c r="M40" s="6">
        <v>1387000</v>
      </c>
    </row>
    <row r="41" spans="2:13" x14ac:dyDescent="0.25">
      <c r="B41" s="2" t="s">
        <v>62</v>
      </c>
      <c r="C41" s="38" t="s">
        <v>63</v>
      </c>
      <c r="D41" s="38"/>
      <c r="E41" s="38"/>
      <c r="F41" s="38"/>
      <c r="G41" s="38"/>
      <c r="H41" s="39"/>
      <c r="I41" s="5">
        <v>0</v>
      </c>
      <c r="J41" s="11">
        <v>0</v>
      </c>
      <c r="K41" s="11">
        <v>0</v>
      </c>
      <c r="L41" s="14">
        <v>11000</v>
      </c>
      <c r="M41" s="6">
        <v>11000</v>
      </c>
    </row>
    <row r="42" spans="2:13" x14ac:dyDescent="0.25">
      <c r="B42" s="2" t="s">
        <v>64</v>
      </c>
      <c r="C42" s="38" t="s">
        <v>65</v>
      </c>
      <c r="D42" s="38"/>
      <c r="E42" s="38"/>
      <c r="F42" s="38"/>
      <c r="G42" s="38"/>
      <c r="H42" s="39"/>
      <c r="I42" s="5">
        <v>216000</v>
      </c>
      <c r="J42" s="11">
        <v>0</v>
      </c>
      <c r="K42" s="11">
        <v>0</v>
      </c>
      <c r="L42" s="14">
        <v>0</v>
      </c>
      <c r="M42" s="6">
        <v>216000</v>
      </c>
    </row>
    <row r="43" spans="2:13" x14ac:dyDescent="0.25">
      <c r="B43" s="2" t="s">
        <v>66</v>
      </c>
      <c r="C43" s="38" t="s">
        <v>67</v>
      </c>
      <c r="D43" s="38"/>
      <c r="E43" s="38"/>
      <c r="F43" s="38"/>
      <c r="G43" s="38"/>
      <c r="H43" s="39"/>
      <c r="I43" s="5">
        <v>0</v>
      </c>
      <c r="J43" s="11">
        <v>0</v>
      </c>
      <c r="K43" s="11">
        <v>0</v>
      </c>
      <c r="L43" s="14">
        <v>33000</v>
      </c>
      <c r="M43" s="6">
        <v>33000</v>
      </c>
    </row>
    <row r="44" spans="2:13" x14ac:dyDescent="0.25">
      <c r="B44" s="2" t="s">
        <v>68</v>
      </c>
      <c r="C44" s="38" t="s">
        <v>69</v>
      </c>
      <c r="D44" s="38"/>
      <c r="E44" s="38"/>
      <c r="F44" s="38"/>
      <c r="G44" s="38"/>
      <c r="H44" s="39"/>
      <c r="I44" s="5">
        <v>0</v>
      </c>
      <c r="J44" s="11">
        <v>679000</v>
      </c>
      <c r="K44" s="11">
        <v>0</v>
      </c>
      <c r="L44" s="14">
        <v>0</v>
      </c>
      <c r="M44" s="6">
        <v>679000</v>
      </c>
    </row>
    <row r="45" spans="2:13" x14ac:dyDescent="0.25">
      <c r="B45" s="2" t="s">
        <v>70</v>
      </c>
      <c r="C45" s="38" t="s">
        <v>71</v>
      </c>
      <c r="D45" s="38"/>
      <c r="E45" s="38"/>
      <c r="F45" s="38"/>
      <c r="G45" s="38"/>
      <c r="H45" s="39"/>
      <c r="I45" s="5">
        <v>840000</v>
      </c>
      <c r="J45" s="11">
        <v>0</v>
      </c>
      <c r="K45" s="11">
        <v>0</v>
      </c>
      <c r="L45" s="14">
        <v>0</v>
      </c>
      <c r="M45" s="6">
        <v>840000</v>
      </c>
    </row>
    <row r="46" spans="2:13" x14ac:dyDescent="0.25">
      <c r="B46" s="2" t="s">
        <v>72</v>
      </c>
      <c r="C46" s="38" t="s">
        <v>73</v>
      </c>
      <c r="D46" s="38"/>
      <c r="E46" s="38"/>
      <c r="F46" s="38"/>
      <c r="G46" s="38"/>
      <c r="H46" s="39"/>
      <c r="I46" s="5">
        <v>1800000</v>
      </c>
      <c r="J46" s="11">
        <v>0</v>
      </c>
      <c r="K46" s="11">
        <v>0</v>
      </c>
      <c r="L46" s="14">
        <v>0</v>
      </c>
      <c r="M46" s="6">
        <v>1800000</v>
      </c>
    </row>
    <row r="47" spans="2:13" x14ac:dyDescent="0.25">
      <c r="B47" s="2" t="s">
        <v>74</v>
      </c>
      <c r="C47" s="38" t="s">
        <v>75</v>
      </c>
      <c r="D47" s="38"/>
      <c r="E47" s="38"/>
      <c r="F47" s="38"/>
      <c r="G47" s="38"/>
      <c r="H47" s="39"/>
      <c r="I47" s="5">
        <v>170000</v>
      </c>
      <c r="J47" s="11">
        <v>0</v>
      </c>
      <c r="K47" s="11">
        <v>0</v>
      </c>
      <c r="L47" s="14">
        <v>0</v>
      </c>
      <c r="M47" s="6">
        <v>170000</v>
      </c>
    </row>
    <row r="48" spans="2:13" x14ac:dyDescent="0.25">
      <c r="B48" s="2" t="s">
        <v>76</v>
      </c>
      <c r="C48" s="38" t="s">
        <v>77</v>
      </c>
      <c r="D48" s="38"/>
      <c r="E48" s="38"/>
      <c r="F48" s="38"/>
      <c r="G48" s="38"/>
      <c r="H48" s="39"/>
      <c r="I48" s="5">
        <v>0</v>
      </c>
      <c r="J48" s="11">
        <v>0</v>
      </c>
      <c r="K48" s="11">
        <v>0</v>
      </c>
      <c r="L48" s="14">
        <v>2500</v>
      </c>
      <c r="M48" s="6">
        <v>2500</v>
      </c>
    </row>
    <row r="49" spans="1:13" x14ac:dyDescent="0.25">
      <c r="B49" s="2" t="s">
        <v>78</v>
      </c>
      <c r="C49" s="38" t="s">
        <v>79</v>
      </c>
      <c r="D49" s="38"/>
      <c r="E49" s="38"/>
      <c r="F49" s="38"/>
      <c r="G49" s="38"/>
      <c r="H49" s="39"/>
      <c r="I49" s="5">
        <v>250000</v>
      </c>
      <c r="J49" s="11">
        <v>0</v>
      </c>
      <c r="K49" s="11">
        <v>0</v>
      </c>
      <c r="L49" s="14">
        <v>0</v>
      </c>
      <c r="M49" s="6">
        <v>250000</v>
      </c>
    </row>
    <row r="50" spans="1:13" x14ac:dyDescent="0.25">
      <c r="B50" s="2" t="s">
        <v>80</v>
      </c>
      <c r="C50" s="38" t="s">
        <v>81</v>
      </c>
      <c r="D50" s="38"/>
      <c r="E50" s="38"/>
      <c r="F50" s="38"/>
      <c r="G50" s="38"/>
      <c r="H50" s="39"/>
      <c r="I50" s="5">
        <v>60000</v>
      </c>
      <c r="J50" s="11">
        <v>0</v>
      </c>
      <c r="K50" s="11">
        <v>0</v>
      </c>
      <c r="L50" s="14">
        <v>0</v>
      </c>
      <c r="M50" s="6">
        <v>60000</v>
      </c>
    </row>
    <row r="51" spans="1:13" x14ac:dyDescent="0.25">
      <c r="B51" s="2" t="s">
        <v>82</v>
      </c>
      <c r="C51" s="38" t="s">
        <v>83</v>
      </c>
      <c r="D51" s="38"/>
      <c r="E51" s="38"/>
      <c r="F51" s="38"/>
      <c r="G51" s="38"/>
      <c r="H51" s="39"/>
      <c r="I51" s="5">
        <v>0</v>
      </c>
      <c r="J51" s="11">
        <v>0</v>
      </c>
      <c r="K51" s="11">
        <v>0</v>
      </c>
      <c r="L51" s="14">
        <v>39500</v>
      </c>
      <c r="M51" s="6">
        <v>39500</v>
      </c>
    </row>
    <row r="52" spans="1:13" x14ac:dyDescent="0.25">
      <c r="B52" s="2" t="s">
        <v>84</v>
      </c>
      <c r="C52" s="38" t="s">
        <v>85</v>
      </c>
      <c r="D52" s="38"/>
      <c r="E52" s="38"/>
      <c r="F52" s="38"/>
      <c r="G52" s="38"/>
      <c r="H52" s="39"/>
      <c r="I52" s="5">
        <v>0</v>
      </c>
      <c r="J52" s="11">
        <v>0</v>
      </c>
      <c r="K52" s="11">
        <v>0</v>
      </c>
      <c r="L52" s="14">
        <v>107000</v>
      </c>
      <c r="M52" s="6">
        <v>107000</v>
      </c>
    </row>
    <row r="53" spans="1:13" x14ac:dyDescent="0.25">
      <c r="B53" s="4" t="s">
        <v>86</v>
      </c>
      <c r="C53" s="51" t="s">
        <v>87</v>
      </c>
      <c r="D53" s="51"/>
      <c r="E53" s="51"/>
      <c r="F53" s="51"/>
      <c r="G53" s="51"/>
      <c r="H53" s="52"/>
      <c r="I53" s="5">
        <v>0</v>
      </c>
      <c r="J53" s="11">
        <v>0</v>
      </c>
      <c r="K53" s="11">
        <v>0</v>
      </c>
      <c r="L53" s="14">
        <v>74500</v>
      </c>
      <c r="M53" s="6">
        <v>74500</v>
      </c>
    </row>
    <row r="54" spans="1:13" ht="15.95" customHeight="1" x14ac:dyDescent="0.25">
      <c r="A54" s="49" t="s">
        <v>25</v>
      </c>
      <c r="B54" s="36"/>
      <c r="C54" s="36"/>
      <c r="D54" s="36"/>
      <c r="E54" s="36"/>
      <c r="F54" s="36"/>
      <c r="G54" s="36"/>
      <c r="H54" s="50"/>
      <c r="I54" s="7">
        <f>SUM(I24:I53)</f>
        <v>45904000</v>
      </c>
      <c r="J54" s="12">
        <f>SUM(J24:J53)</f>
        <v>4736000</v>
      </c>
      <c r="K54" s="27">
        <v>0</v>
      </c>
      <c r="L54" s="15">
        <f>SUM(L24:L53)</f>
        <v>2939000</v>
      </c>
      <c r="M54" s="8">
        <f>SUM(M24:M53)</f>
        <v>53579000</v>
      </c>
    </row>
    <row r="55" spans="1:13" x14ac:dyDescent="0.25">
      <c r="A55" s="44"/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</row>
    <row r="56" spans="1:13" ht="15.95" customHeight="1" x14ac:dyDescent="0.25">
      <c r="A56" s="53" t="s">
        <v>88</v>
      </c>
      <c r="B56" s="54"/>
      <c r="C56" s="54"/>
      <c r="D56" s="54"/>
      <c r="E56" s="54"/>
      <c r="F56" s="54"/>
      <c r="G56" s="54"/>
      <c r="H56" s="55"/>
      <c r="I56" s="9">
        <v>45904000</v>
      </c>
      <c r="J56" s="13">
        <f>J54</f>
        <v>4736000</v>
      </c>
      <c r="K56" s="13">
        <v>0</v>
      </c>
      <c r="L56" s="16">
        <v>2939000</v>
      </c>
      <c r="M56" s="10">
        <v>53579000</v>
      </c>
    </row>
    <row r="57" spans="1:13" x14ac:dyDescent="0.25">
      <c r="A57" s="44"/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</row>
    <row r="58" spans="1:13" ht="36.950000000000003" customHeight="1" x14ac:dyDescent="0.25">
      <c r="A58" s="41" t="s">
        <v>89</v>
      </c>
      <c r="B58" s="38"/>
      <c r="C58" s="38"/>
      <c r="D58" s="38"/>
      <c r="E58" s="38"/>
      <c r="F58" s="38"/>
      <c r="G58" s="38"/>
      <c r="H58" s="39"/>
      <c r="I58" s="18" t="s">
        <v>575</v>
      </c>
      <c r="J58" s="18" t="s">
        <v>576</v>
      </c>
      <c r="K58" s="18" t="s">
        <v>577</v>
      </c>
      <c r="L58" s="19" t="s">
        <v>578</v>
      </c>
      <c r="M58" s="18" t="s">
        <v>579</v>
      </c>
    </row>
    <row r="59" spans="1:13" x14ac:dyDescent="0.25">
      <c r="B59" s="2" t="s">
        <v>90</v>
      </c>
      <c r="C59" s="38" t="s">
        <v>91</v>
      </c>
      <c r="D59" s="38"/>
      <c r="E59" s="38"/>
      <c r="F59" s="38"/>
      <c r="G59" s="38"/>
      <c r="H59" s="39"/>
      <c r="I59" s="5">
        <v>10000</v>
      </c>
      <c r="J59" s="11">
        <v>0</v>
      </c>
      <c r="K59" s="11">
        <v>0</v>
      </c>
      <c r="L59" s="14">
        <v>22000</v>
      </c>
      <c r="M59" s="6">
        <v>32000</v>
      </c>
    </row>
    <row r="60" spans="1:13" x14ac:dyDescent="0.25">
      <c r="B60" s="2" t="s">
        <v>92</v>
      </c>
      <c r="C60" s="38" t="s">
        <v>93</v>
      </c>
      <c r="D60" s="38"/>
      <c r="E60" s="38"/>
      <c r="F60" s="38"/>
      <c r="G60" s="38"/>
      <c r="H60" s="39"/>
      <c r="I60" s="5">
        <v>0</v>
      </c>
      <c r="J60" s="11">
        <v>0</v>
      </c>
      <c r="K60" s="11">
        <v>0</v>
      </c>
      <c r="L60" s="14">
        <v>70000</v>
      </c>
      <c r="M60" s="6">
        <v>70000</v>
      </c>
    </row>
    <row r="61" spans="1:13" x14ac:dyDescent="0.25">
      <c r="B61" s="4" t="s">
        <v>94</v>
      </c>
      <c r="C61" s="51" t="s">
        <v>95</v>
      </c>
      <c r="D61" s="51"/>
      <c r="E61" s="51"/>
      <c r="F61" s="51"/>
      <c r="G61" s="51"/>
      <c r="H61" s="52"/>
      <c r="I61" s="5">
        <v>0</v>
      </c>
      <c r="J61" s="11">
        <v>0</v>
      </c>
      <c r="K61" s="11">
        <v>0</v>
      </c>
      <c r="L61" s="14">
        <v>2000000</v>
      </c>
      <c r="M61" s="6">
        <v>2000000</v>
      </c>
    </row>
    <row r="62" spans="1:13" ht="15.95" customHeight="1" x14ac:dyDescent="0.25">
      <c r="A62" s="49" t="s">
        <v>25</v>
      </c>
      <c r="B62" s="36"/>
      <c r="C62" s="36"/>
      <c r="D62" s="36"/>
      <c r="E62" s="36"/>
      <c r="F62" s="36"/>
      <c r="G62" s="36"/>
      <c r="H62" s="50"/>
      <c r="I62" s="7">
        <v>10000</v>
      </c>
      <c r="J62" s="27">
        <v>0</v>
      </c>
      <c r="K62" s="27">
        <v>0</v>
      </c>
      <c r="L62" s="15">
        <v>2092000</v>
      </c>
      <c r="M62" s="8">
        <v>2102000</v>
      </c>
    </row>
    <row r="63" spans="1:13" x14ac:dyDescent="0.25">
      <c r="A63" s="44"/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</row>
    <row r="64" spans="1:13" ht="15.95" customHeight="1" x14ac:dyDescent="0.25">
      <c r="A64" s="53" t="s">
        <v>96</v>
      </c>
      <c r="B64" s="54"/>
      <c r="C64" s="54"/>
      <c r="D64" s="54"/>
      <c r="E64" s="54"/>
      <c r="F64" s="54"/>
      <c r="G64" s="54"/>
      <c r="H64" s="55"/>
      <c r="I64" s="9">
        <v>10000</v>
      </c>
      <c r="J64" s="13">
        <v>0</v>
      </c>
      <c r="K64" s="13">
        <v>0</v>
      </c>
      <c r="L64" s="16">
        <v>2092000</v>
      </c>
      <c r="M64" s="10">
        <v>2102000</v>
      </c>
    </row>
    <row r="65" spans="1:13" x14ac:dyDescent="0.25">
      <c r="A65" s="44"/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</row>
    <row r="66" spans="1:13" ht="36.950000000000003" customHeight="1" x14ac:dyDescent="0.25">
      <c r="A66" s="41" t="s">
        <v>97</v>
      </c>
      <c r="B66" s="38"/>
      <c r="C66" s="38"/>
      <c r="D66" s="38"/>
      <c r="E66" s="38"/>
      <c r="F66" s="38"/>
      <c r="G66" s="38"/>
      <c r="H66" s="39"/>
      <c r="I66" s="18" t="s">
        <v>575</v>
      </c>
      <c r="J66" s="18" t="s">
        <v>576</v>
      </c>
      <c r="K66" s="18" t="s">
        <v>577</v>
      </c>
      <c r="L66" s="19" t="s">
        <v>578</v>
      </c>
      <c r="M66" s="18" t="s">
        <v>579</v>
      </c>
    </row>
    <row r="67" spans="1:13" x14ac:dyDescent="0.25">
      <c r="B67" s="2" t="s">
        <v>98</v>
      </c>
      <c r="C67" s="38" t="s">
        <v>99</v>
      </c>
      <c r="D67" s="38"/>
      <c r="E67" s="38"/>
      <c r="F67" s="38"/>
      <c r="G67" s="38"/>
      <c r="H67" s="39"/>
      <c r="I67" s="5">
        <v>0</v>
      </c>
      <c r="J67" s="11">
        <v>0</v>
      </c>
      <c r="K67" s="11">
        <v>340000</v>
      </c>
      <c r="L67" s="14">
        <v>0</v>
      </c>
      <c r="M67" s="6">
        <v>340000</v>
      </c>
    </row>
    <row r="68" spans="1:13" x14ac:dyDescent="0.25">
      <c r="B68" s="2" t="s">
        <v>100</v>
      </c>
      <c r="C68" s="38" t="s">
        <v>101</v>
      </c>
      <c r="D68" s="38"/>
      <c r="E68" s="38"/>
      <c r="F68" s="38"/>
      <c r="G68" s="38"/>
      <c r="H68" s="39"/>
      <c r="I68" s="5">
        <v>6567500</v>
      </c>
      <c r="J68" s="11">
        <v>0</v>
      </c>
      <c r="K68" s="11">
        <v>0</v>
      </c>
      <c r="L68" s="14">
        <v>0</v>
      </c>
      <c r="M68" s="6">
        <v>6567500</v>
      </c>
    </row>
    <row r="69" spans="1:13" x14ac:dyDescent="0.25">
      <c r="B69" s="2" t="s">
        <v>102</v>
      </c>
      <c r="C69" s="38" t="s">
        <v>103</v>
      </c>
      <c r="D69" s="38"/>
      <c r="E69" s="38"/>
      <c r="F69" s="38"/>
      <c r="G69" s="38"/>
      <c r="H69" s="39"/>
      <c r="I69" s="5">
        <v>0</v>
      </c>
      <c r="J69" s="11">
        <v>480000</v>
      </c>
      <c r="K69" s="11">
        <v>0</v>
      </c>
      <c r="L69" s="14">
        <v>0</v>
      </c>
      <c r="M69" s="6">
        <v>480000</v>
      </c>
    </row>
    <row r="70" spans="1:13" x14ac:dyDescent="0.25">
      <c r="B70" s="2" t="s">
        <v>104</v>
      </c>
      <c r="C70" s="38" t="s">
        <v>105</v>
      </c>
      <c r="D70" s="38"/>
      <c r="E70" s="38"/>
      <c r="F70" s="38"/>
      <c r="G70" s="38"/>
      <c r="H70" s="39"/>
      <c r="I70" s="5">
        <v>198000</v>
      </c>
      <c r="J70" s="11">
        <v>0</v>
      </c>
      <c r="K70" s="11">
        <v>0</v>
      </c>
      <c r="L70" s="14">
        <v>0</v>
      </c>
      <c r="M70" s="6">
        <v>198000</v>
      </c>
    </row>
    <row r="71" spans="1:13" x14ac:dyDescent="0.25">
      <c r="B71" s="2" t="s">
        <v>106</v>
      </c>
      <c r="C71" s="38" t="s">
        <v>107</v>
      </c>
      <c r="D71" s="38"/>
      <c r="E71" s="38"/>
      <c r="F71" s="38"/>
      <c r="G71" s="38"/>
      <c r="H71" s="39"/>
      <c r="I71" s="5">
        <v>0</v>
      </c>
      <c r="J71" s="11">
        <v>1890000</v>
      </c>
      <c r="K71" s="11">
        <v>0</v>
      </c>
      <c r="L71" s="14">
        <v>0</v>
      </c>
      <c r="M71" s="6">
        <v>1890000</v>
      </c>
    </row>
    <row r="72" spans="1:13" x14ac:dyDescent="0.25">
      <c r="B72" s="2" t="s">
        <v>108</v>
      </c>
      <c r="C72" s="38" t="s">
        <v>109</v>
      </c>
      <c r="D72" s="38"/>
      <c r="E72" s="38"/>
      <c r="F72" s="38"/>
      <c r="G72" s="38"/>
      <c r="H72" s="39"/>
      <c r="I72" s="5">
        <v>0</v>
      </c>
      <c r="J72" s="11">
        <v>0</v>
      </c>
      <c r="K72" s="11">
        <v>1163000</v>
      </c>
      <c r="L72" s="14">
        <v>0</v>
      </c>
      <c r="M72" s="6">
        <v>1163000</v>
      </c>
    </row>
    <row r="73" spans="1:13" x14ac:dyDescent="0.25">
      <c r="B73" s="2" t="s">
        <v>110</v>
      </c>
      <c r="C73" s="38" t="s">
        <v>111</v>
      </c>
      <c r="D73" s="38"/>
      <c r="E73" s="38"/>
      <c r="F73" s="38"/>
      <c r="G73" s="38"/>
      <c r="H73" s="39"/>
      <c r="I73" s="5">
        <v>0</v>
      </c>
      <c r="J73" s="11">
        <v>0</v>
      </c>
      <c r="K73" s="11">
        <v>1108000</v>
      </c>
      <c r="L73" s="14">
        <v>0</v>
      </c>
      <c r="M73" s="6">
        <v>1108000</v>
      </c>
    </row>
    <row r="74" spans="1:13" x14ac:dyDescent="0.25">
      <c r="B74" s="2" t="s">
        <v>112</v>
      </c>
      <c r="C74" s="38" t="s">
        <v>113</v>
      </c>
      <c r="D74" s="38"/>
      <c r="E74" s="38"/>
      <c r="F74" s="38"/>
      <c r="G74" s="38"/>
      <c r="H74" s="39"/>
      <c r="I74" s="5">
        <v>0</v>
      </c>
      <c r="J74" s="11">
        <v>0</v>
      </c>
      <c r="K74" s="11">
        <v>122000</v>
      </c>
      <c r="L74" s="14">
        <v>0</v>
      </c>
      <c r="M74" s="6">
        <v>122000</v>
      </c>
    </row>
    <row r="75" spans="1:13" x14ac:dyDescent="0.25">
      <c r="B75" s="2" t="s">
        <v>114</v>
      </c>
      <c r="C75" s="38" t="s">
        <v>115</v>
      </c>
      <c r="D75" s="38"/>
      <c r="E75" s="38"/>
      <c r="F75" s="38"/>
      <c r="G75" s="38"/>
      <c r="H75" s="39"/>
      <c r="I75" s="5">
        <v>0</v>
      </c>
      <c r="J75" s="11">
        <v>0</v>
      </c>
      <c r="K75" s="11">
        <v>375000</v>
      </c>
      <c r="L75" s="14">
        <v>0</v>
      </c>
      <c r="M75" s="6">
        <v>375000</v>
      </c>
    </row>
    <row r="76" spans="1:13" x14ac:dyDescent="0.25">
      <c r="B76" s="2" t="s">
        <v>116</v>
      </c>
      <c r="C76" s="38" t="s">
        <v>117</v>
      </c>
      <c r="D76" s="38"/>
      <c r="E76" s="38"/>
      <c r="F76" s="38"/>
      <c r="G76" s="38"/>
      <c r="H76" s="39"/>
      <c r="I76" s="5">
        <v>0</v>
      </c>
      <c r="J76" s="11">
        <v>0</v>
      </c>
      <c r="K76" s="11">
        <v>0</v>
      </c>
      <c r="L76" s="14">
        <v>15000</v>
      </c>
      <c r="M76" s="6">
        <v>15000</v>
      </c>
    </row>
    <row r="77" spans="1:13" x14ac:dyDescent="0.25">
      <c r="B77" s="2" t="s">
        <v>118</v>
      </c>
      <c r="C77" s="38" t="s">
        <v>119</v>
      </c>
      <c r="D77" s="38"/>
      <c r="E77" s="38"/>
      <c r="F77" s="38"/>
      <c r="G77" s="38"/>
      <c r="H77" s="39"/>
      <c r="I77" s="5">
        <v>0</v>
      </c>
      <c r="J77" s="11">
        <v>0</v>
      </c>
      <c r="K77" s="11">
        <v>0</v>
      </c>
      <c r="L77" s="14">
        <v>14000</v>
      </c>
      <c r="M77" s="6">
        <v>14000</v>
      </c>
    </row>
    <row r="78" spans="1:13" x14ac:dyDescent="0.25">
      <c r="B78" s="2" t="s">
        <v>120</v>
      </c>
      <c r="C78" s="38" t="s">
        <v>121</v>
      </c>
      <c r="D78" s="38"/>
      <c r="E78" s="38"/>
      <c r="F78" s="38"/>
      <c r="G78" s="38"/>
      <c r="H78" s="39"/>
      <c r="I78" s="5">
        <v>0</v>
      </c>
      <c r="J78" s="11">
        <v>0</v>
      </c>
      <c r="K78" s="11">
        <v>39000</v>
      </c>
      <c r="L78" s="14">
        <v>0</v>
      </c>
      <c r="M78" s="6">
        <v>39000</v>
      </c>
    </row>
    <row r="79" spans="1:13" x14ac:dyDescent="0.25">
      <c r="B79" s="4" t="s">
        <v>122</v>
      </c>
      <c r="C79" s="51" t="s">
        <v>123</v>
      </c>
      <c r="D79" s="51"/>
      <c r="E79" s="51"/>
      <c r="F79" s="51"/>
      <c r="G79" s="51"/>
      <c r="H79" s="52"/>
      <c r="I79" s="5">
        <v>0</v>
      </c>
      <c r="J79" s="11">
        <v>0</v>
      </c>
      <c r="K79" s="11">
        <v>0</v>
      </c>
      <c r="L79" s="14">
        <v>212000</v>
      </c>
      <c r="M79" s="6">
        <v>212000</v>
      </c>
    </row>
    <row r="80" spans="1:13" ht="15.95" customHeight="1" x14ac:dyDescent="0.25">
      <c r="A80" s="49" t="s">
        <v>25</v>
      </c>
      <c r="B80" s="36"/>
      <c r="C80" s="36"/>
      <c r="D80" s="36"/>
      <c r="E80" s="36"/>
      <c r="F80" s="36"/>
      <c r="G80" s="36"/>
      <c r="H80" s="50"/>
      <c r="I80" s="7">
        <v>6765500</v>
      </c>
      <c r="J80" s="12">
        <f>SUM(J67:J79)</f>
        <v>2370000</v>
      </c>
      <c r="K80" s="12">
        <f>SUM(K67:K79)</f>
        <v>3147000</v>
      </c>
      <c r="L80" s="15">
        <f>SUM(L67:L79)</f>
        <v>241000</v>
      </c>
      <c r="M80" s="8">
        <v>12523500</v>
      </c>
    </row>
    <row r="81" spans="1:15" x14ac:dyDescent="0.25">
      <c r="A81" s="44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</row>
    <row r="82" spans="1:15" ht="15.95" customHeight="1" x14ac:dyDescent="0.25">
      <c r="A82" s="53" t="s">
        <v>124</v>
      </c>
      <c r="B82" s="54"/>
      <c r="C82" s="54"/>
      <c r="D82" s="54"/>
      <c r="E82" s="54"/>
      <c r="F82" s="54"/>
      <c r="G82" s="54"/>
      <c r="H82" s="55"/>
      <c r="I82" s="9">
        <v>6765500</v>
      </c>
      <c r="J82" s="13">
        <f>J80</f>
        <v>2370000</v>
      </c>
      <c r="K82" s="13">
        <v>3147000</v>
      </c>
      <c r="L82" s="16">
        <v>241000</v>
      </c>
      <c r="M82" s="10">
        <v>12523500</v>
      </c>
      <c r="O82" s="28"/>
    </row>
    <row r="83" spans="1:15" x14ac:dyDescent="0.25">
      <c r="A83" s="44"/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</row>
    <row r="84" spans="1:15" ht="18" customHeight="1" x14ac:dyDescent="0.25">
      <c r="A84" s="53" t="s">
        <v>125</v>
      </c>
      <c r="B84" s="54"/>
      <c r="C84" s="54"/>
      <c r="D84" s="54"/>
      <c r="E84" s="54"/>
      <c r="F84" s="54"/>
      <c r="G84" s="54"/>
      <c r="H84" s="55"/>
      <c r="I84" s="9">
        <v>239728500</v>
      </c>
      <c r="J84" s="13">
        <f>J82+J64+J56+J21</f>
        <v>7106000</v>
      </c>
      <c r="K84" s="13">
        <f>K82+K64+K56+K21</f>
        <v>3147000</v>
      </c>
      <c r="L84" s="16">
        <f>L82+L64+L56+L21</f>
        <v>6022000</v>
      </c>
      <c r="M84" s="10">
        <v>256003500</v>
      </c>
      <c r="O84" s="28"/>
    </row>
    <row r="85" spans="1:15" x14ac:dyDescent="0.25">
      <c r="A85" s="44"/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</row>
    <row r="86" spans="1:15" ht="26.1" customHeight="1" x14ac:dyDescent="0.25">
      <c r="A86" s="40" t="s">
        <v>126</v>
      </c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</row>
    <row r="87" spans="1:15" ht="36.950000000000003" customHeight="1" x14ac:dyDescent="0.25">
      <c r="A87" s="41" t="s">
        <v>127</v>
      </c>
      <c r="B87" s="38"/>
      <c r="C87" s="38"/>
      <c r="D87" s="38"/>
      <c r="E87" s="38"/>
      <c r="F87" s="38"/>
      <c r="G87" s="38"/>
      <c r="H87" s="39"/>
      <c r="I87" s="18" t="s">
        <v>575</v>
      </c>
      <c r="J87" s="18" t="s">
        <v>576</v>
      </c>
      <c r="K87" s="18" t="s">
        <v>577</v>
      </c>
      <c r="L87" s="19" t="s">
        <v>578</v>
      </c>
      <c r="M87" s="18" t="s">
        <v>579</v>
      </c>
    </row>
    <row r="88" spans="1:15" x14ac:dyDescent="0.25">
      <c r="A88" s="3" t="s">
        <v>3</v>
      </c>
      <c r="B88" s="35" t="s">
        <v>4</v>
      </c>
      <c r="C88" s="35"/>
      <c r="D88" s="35"/>
      <c r="E88" s="35"/>
      <c r="F88" s="35"/>
      <c r="G88" s="35"/>
      <c r="H88" s="35"/>
      <c r="I88" s="35"/>
      <c r="J88" s="36"/>
      <c r="K88" s="36"/>
      <c r="L88" s="35"/>
      <c r="M88" s="37"/>
    </row>
    <row r="89" spans="1:15" x14ac:dyDescent="0.25">
      <c r="A89" s="3" t="s">
        <v>128</v>
      </c>
      <c r="B89" s="35" t="s">
        <v>129</v>
      </c>
      <c r="C89" s="35"/>
      <c r="D89" s="35"/>
      <c r="E89" s="35"/>
      <c r="F89" s="35"/>
      <c r="G89" s="35"/>
      <c r="H89" s="35"/>
      <c r="I89" s="35"/>
      <c r="J89" s="36"/>
      <c r="K89" s="36"/>
      <c r="L89" s="35"/>
      <c r="M89" s="37"/>
    </row>
    <row r="90" spans="1:15" x14ac:dyDescent="0.25">
      <c r="B90" s="4" t="s">
        <v>130</v>
      </c>
      <c r="C90" s="51" t="s">
        <v>131</v>
      </c>
      <c r="D90" s="51"/>
      <c r="E90" s="51"/>
      <c r="F90" s="51"/>
      <c r="G90" s="51"/>
      <c r="H90" s="52"/>
      <c r="I90" s="5">
        <v>1042000</v>
      </c>
      <c r="J90" s="11">
        <v>0</v>
      </c>
      <c r="K90" s="11">
        <v>0</v>
      </c>
      <c r="L90" s="14">
        <v>0</v>
      </c>
      <c r="M90" s="6">
        <v>1042000</v>
      </c>
    </row>
    <row r="91" spans="1:15" ht="15.95" customHeight="1" x14ac:dyDescent="0.25">
      <c r="A91" s="49" t="s">
        <v>132</v>
      </c>
      <c r="B91" s="36"/>
      <c r="C91" s="36"/>
      <c r="D91" s="36"/>
      <c r="E91" s="36"/>
      <c r="F91" s="36"/>
      <c r="G91" s="36"/>
      <c r="H91" s="50"/>
      <c r="I91" s="7">
        <v>1042000</v>
      </c>
      <c r="J91" s="12">
        <v>0</v>
      </c>
      <c r="K91" s="12">
        <v>0</v>
      </c>
      <c r="L91" s="15">
        <v>0</v>
      </c>
      <c r="M91" s="8">
        <v>1042000</v>
      </c>
    </row>
    <row r="92" spans="1:15" x14ac:dyDescent="0.25">
      <c r="A92" s="44"/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</row>
    <row r="93" spans="1:15" x14ac:dyDescent="0.25">
      <c r="A93" s="3" t="s">
        <v>133</v>
      </c>
      <c r="B93" s="35" t="s">
        <v>134</v>
      </c>
      <c r="C93" s="35"/>
      <c r="D93" s="35"/>
      <c r="E93" s="35"/>
      <c r="F93" s="35"/>
      <c r="G93" s="35"/>
      <c r="H93" s="35"/>
      <c r="I93" s="35"/>
      <c r="J93" s="36"/>
      <c r="K93" s="36"/>
      <c r="L93" s="35"/>
      <c r="M93" s="37"/>
    </row>
    <row r="94" spans="1:15" x14ac:dyDescent="0.25">
      <c r="B94" s="4" t="s">
        <v>135</v>
      </c>
      <c r="C94" s="51" t="s">
        <v>136</v>
      </c>
      <c r="D94" s="51"/>
      <c r="E94" s="51"/>
      <c r="F94" s="51"/>
      <c r="G94" s="51"/>
      <c r="H94" s="52"/>
      <c r="I94" s="5">
        <v>869000</v>
      </c>
      <c r="J94" s="11">
        <v>300000</v>
      </c>
      <c r="K94" s="11">
        <v>0</v>
      </c>
      <c r="L94" s="14">
        <v>0</v>
      </c>
      <c r="M94" s="6">
        <v>1169000</v>
      </c>
    </row>
    <row r="95" spans="1:15" ht="15.95" customHeight="1" x14ac:dyDescent="0.25">
      <c r="A95" s="49" t="s">
        <v>137</v>
      </c>
      <c r="B95" s="36"/>
      <c r="C95" s="36"/>
      <c r="D95" s="36"/>
      <c r="E95" s="36"/>
      <c r="F95" s="36"/>
      <c r="G95" s="36"/>
      <c r="H95" s="50"/>
      <c r="I95" s="7">
        <v>869000</v>
      </c>
      <c r="J95" s="12">
        <v>300000</v>
      </c>
      <c r="K95" s="12">
        <v>0</v>
      </c>
      <c r="L95" s="15">
        <v>0</v>
      </c>
      <c r="M95" s="8">
        <v>1169000</v>
      </c>
    </row>
    <row r="96" spans="1:15" x14ac:dyDescent="0.25">
      <c r="A96" s="44"/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</row>
    <row r="97" spans="1:13" x14ac:dyDescent="0.25">
      <c r="A97" s="3" t="s">
        <v>138</v>
      </c>
      <c r="B97" s="35" t="s">
        <v>139</v>
      </c>
      <c r="C97" s="35"/>
      <c r="D97" s="35"/>
      <c r="E97" s="35"/>
      <c r="F97" s="35"/>
      <c r="G97" s="35"/>
      <c r="H97" s="35"/>
      <c r="I97" s="35"/>
      <c r="J97" s="36"/>
      <c r="K97" s="36"/>
      <c r="L97" s="35"/>
      <c r="M97" s="37"/>
    </row>
    <row r="98" spans="1:13" x14ac:dyDescent="0.25">
      <c r="B98" s="4" t="s">
        <v>140</v>
      </c>
      <c r="C98" s="51" t="s">
        <v>141</v>
      </c>
      <c r="D98" s="51"/>
      <c r="E98" s="51"/>
      <c r="F98" s="51"/>
      <c r="G98" s="51"/>
      <c r="H98" s="52"/>
      <c r="I98" s="5">
        <v>8700000</v>
      </c>
      <c r="J98" s="11">
        <v>2981000</v>
      </c>
      <c r="K98" s="11">
        <v>0</v>
      </c>
      <c r="L98" s="14">
        <v>0</v>
      </c>
      <c r="M98" s="6">
        <v>11681000</v>
      </c>
    </row>
    <row r="99" spans="1:13" ht="15.95" customHeight="1" x14ac:dyDescent="0.25">
      <c r="A99" s="49" t="s">
        <v>142</v>
      </c>
      <c r="B99" s="36"/>
      <c r="C99" s="36"/>
      <c r="D99" s="36"/>
      <c r="E99" s="36"/>
      <c r="F99" s="36"/>
      <c r="G99" s="36"/>
      <c r="H99" s="50"/>
      <c r="I99" s="7">
        <v>8700000</v>
      </c>
      <c r="J99" s="12">
        <v>2981000</v>
      </c>
      <c r="K99" s="12">
        <v>0</v>
      </c>
      <c r="L99" s="15">
        <v>0</v>
      </c>
      <c r="M99" s="8">
        <v>11681000</v>
      </c>
    </row>
    <row r="100" spans="1:13" x14ac:dyDescent="0.25">
      <c r="A100" s="44"/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</row>
    <row r="101" spans="1:13" x14ac:dyDescent="0.25">
      <c r="A101" s="3" t="s">
        <v>143</v>
      </c>
      <c r="B101" s="35" t="s">
        <v>144</v>
      </c>
      <c r="C101" s="35"/>
      <c r="D101" s="35"/>
      <c r="E101" s="35"/>
      <c r="F101" s="35"/>
      <c r="G101" s="35"/>
      <c r="H101" s="35"/>
      <c r="I101" s="35"/>
      <c r="J101" s="36"/>
      <c r="K101" s="36"/>
      <c r="L101" s="35"/>
      <c r="M101" s="37"/>
    </row>
    <row r="102" spans="1:13" x14ac:dyDescent="0.25">
      <c r="B102" s="2" t="s">
        <v>145</v>
      </c>
      <c r="C102" s="38" t="s">
        <v>146</v>
      </c>
      <c r="D102" s="38"/>
      <c r="E102" s="38"/>
      <c r="F102" s="38"/>
      <c r="G102" s="38"/>
      <c r="H102" s="39"/>
      <c r="I102" s="5">
        <v>700000</v>
      </c>
      <c r="J102" s="11">
        <v>361000</v>
      </c>
      <c r="K102" s="11">
        <v>0</v>
      </c>
      <c r="L102" s="14">
        <v>0</v>
      </c>
      <c r="M102" s="6">
        <v>1061000</v>
      </c>
    </row>
    <row r="103" spans="1:13" x14ac:dyDescent="0.25">
      <c r="B103" s="2" t="s">
        <v>147</v>
      </c>
      <c r="C103" s="38" t="s">
        <v>148</v>
      </c>
      <c r="D103" s="38"/>
      <c r="E103" s="38"/>
      <c r="F103" s="38"/>
      <c r="G103" s="38"/>
      <c r="H103" s="39"/>
      <c r="I103" s="5">
        <v>0</v>
      </c>
      <c r="J103" s="11">
        <v>475000</v>
      </c>
      <c r="K103" s="11">
        <v>0</v>
      </c>
      <c r="L103" s="14">
        <v>0</v>
      </c>
      <c r="M103" s="6">
        <v>475000</v>
      </c>
    </row>
    <row r="104" spans="1:13" x14ac:dyDescent="0.25">
      <c r="B104" s="4" t="s">
        <v>149</v>
      </c>
      <c r="C104" s="51" t="s">
        <v>150</v>
      </c>
      <c r="D104" s="51"/>
      <c r="E104" s="51"/>
      <c r="F104" s="51"/>
      <c r="G104" s="51"/>
      <c r="H104" s="52"/>
      <c r="I104" s="5">
        <v>0</v>
      </c>
      <c r="J104" s="11">
        <v>900000</v>
      </c>
      <c r="K104" s="11">
        <v>0</v>
      </c>
      <c r="L104" s="14">
        <v>0</v>
      </c>
      <c r="M104" s="6">
        <v>900000</v>
      </c>
    </row>
    <row r="105" spans="1:13" ht="15.95" customHeight="1" x14ac:dyDescent="0.25">
      <c r="A105" s="49" t="s">
        <v>151</v>
      </c>
      <c r="B105" s="36"/>
      <c r="C105" s="36"/>
      <c r="D105" s="36"/>
      <c r="E105" s="36"/>
      <c r="F105" s="36"/>
      <c r="G105" s="36"/>
      <c r="H105" s="50"/>
      <c r="I105" s="7">
        <v>700000</v>
      </c>
      <c r="J105" s="12">
        <f>J102+J103+J104</f>
        <v>1736000</v>
      </c>
      <c r="K105" s="12">
        <v>0</v>
      </c>
      <c r="L105" s="15">
        <v>0</v>
      </c>
      <c r="M105" s="8">
        <v>2436000</v>
      </c>
    </row>
    <row r="106" spans="1:13" x14ac:dyDescent="0.25">
      <c r="A106" s="44"/>
      <c r="B106" s="44"/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</row>
    <row r="107" spans="1:13" x14ac:dyDescent="0.25">
      <c r="A107" s="3" t="s">
        <v>152</v>
      </c>
      <c r="B107" s="35" t="s">
        <v>153</v>
      </c>
      <c r="C107" s="35"/>
      <c r="D107" s="35"/>
      <c r="E107" s="35"/>
      <c r="F107" s="35"/>
      <c r="G107" s="35"/>
      <c r="H107" s="35"/>
      <c r="I107" s="35"/>
      <c r="J107" s="36"/>
      <c r="K107" s="36"/>
      <c r="L107" s="35"/>
      <c r="M107" s="37"/>
    </row>
    <row r="108" spans="1:13" x14ac:dyDescent="0.25">
      <c r="B108" s="2" t="s">
        <v>154</v>
      </c>
      <c r="C108" s="38" t="s">
        <v>155</v>
      </c>
      <c r="D108" s="38"/>
      <c r="E108" s="38"/>
      <c r="F108" s="38"/>
      <c r="G108" s="38"/>
      <c r="H108" s="39"/>
      <c r="I108" s="5">
        <v>20000</v>
      </c>
      <c r="J108" s="11">
        <v>0</v>
      </c>
      <c r="K108" s="11">
        <v>0</v>
      </c>
      <c r="L108" s="14">
        <v>0</v>
      </c>
      <c r="M108" s="6">
        <v>20000</v>
      </c>
    </row>
    <row r="109" spans="1:13" x14ac:dyDescent="0.25">
      <c r="B109" s="4" t="s">
        <v>156</v>
      </c>
      <c r="C109" s="51" t="s">
        <v>157</v>
      </c>
      <c r="D109" s="51"/>
      <c r="E109" s="51"/>
      <c r="F109" s="51"/>
      <c r="G109" s="51"/>
      <c r="H109" s="52"/>
      <c r="I109" s="5">
        <v>0</v>
      </c>
      <c r="J109" s="11">
        <v>0</v>
      </c>
      <c r="K109" s="11">
        <v>0</v>
      </c>
      <c r="L109" s="14">
        <v>200000</v>
      </c>
      <c r="M109" s="6">
        <v>200000</v>
      </c>
    </row>
    <row r="110" spans="1:13" ht="15.95" customHeight="1" x14ac:dyDescent="0.25">
      <c r="A110" s="49" t="s">
        <v>158</v>
      </c>
      <c r="B110" s="36"/>
      <c r="C110" s="36"/>
      <c r="D110" s="36"/>
      <c r="E110" s="36"/>
      <c r="F110" s="36"/>
      <c r="G110" s="36"/>
      <c r="H110" s="50"/>
      <c r="I110" s="7">
        <v>20000</v>
      </c>
      <c r="J110" s="12">
        <v>0</v>
      </c>
      <c r="K110" s="12">
        <v>0</v>
      </c>
      <c r="L110" s="15">
        <v>200000</v>
      </c>
      <c r="M110" s="8">
        <v>220000</v>
      </c>
    </row>
    <row r="111" spans="1:13" x14ac:dyDescent="0.25">
      <c r="A111" s="44"/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</row>
    <row r="112" spans="1:13" x14ac:dyDescent="0.25">
      <c r="A112" s="3" t="s">
        <v>159</v>
      </c>
      <c r="B112" s="35" t="s">
        <v>160</v>
      </c>
      <c r="C112" s="35"/>
      <c r="D112" s="35"/>
      <c r="E112" s="35"/>
      <c r="F112" s="35"/>
      <c r="G112" s="35"/>
      <c r="H112" s="35"/>
      <c r="I112" s="35"/>
      <c r="J112" s="36"/>
      <c r="K112" s="36"/>
      <c r="L112" s="35"/>
      <c r="M112" s="37"/>
    </row>
    <row r="113" spans="1:13" x14ac:dyDescent="0.25">
      <c r="B113" s="4" t="s">
        <v>161</v>
      </c>
      <c r="C113" s="51" t="s">
        <v>162</v>
      </c>
      <c r="D113" s="51"/>
      <c r="E113" s="51"/>
      <c r="F113" s="51"/>
      <c r="G113" s="51"/>
      <c r="H113" s="52"/>
      <c r="I113" s="5">
        <v>900000</v>
      </c>
      <c r="J113" s="11">
        <v>0</v>
      </c>
      <c r="K113" s="11">
        <v>0</v>
      </c>
      <c r="L113" s="14">
        <v>0</v>
      </c>
      <c r="M113" s="6">
        <v>900000</v>
      </c>
    </row>
    <row r="114" spans="1:13" ht="15.95" customHeight="1" x14ac:dyDescent="0.25">
      <c r="A114" s="49" t="s">
        <v>163</v>
      </c>
      <c r="B114" s="36"/>
      <c r="C114" s="36"/>
      <c r="D114" s="36"/>
      <c r="E114" s="36"/>
      <c r="F114" s="36"/>
      <c r="G114" s="36"/>
      <c r="H114" s="50"/>
      <c r="I114" s="7">
        <v>900000</v>
      </c>
      <c r="J114" s="12">
        <v>0</v>
      </c>
      <c r="K114" s="12">
        <v>0</v>
      </c>
      <c r="L114" s="15">
        <v>0</v>
      </c>
      <c r="M114" s="8">
        <v>900000</v>
      </c>
    </row>
    <row r="115" spans="1:13" x14ac:dyDescent="0.25">
      <c r="A115" s="44"/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</row>
    <row r="116" spans="1:13" x14ac:dyDescent="0.25">
      <c r="A116" s="3" t="s">
        <v>164</v>
      </c>
      <c r="B116" s="35" t="s">
        <v>165</v>
      </c>
      <c r="C116" s="35"/>
      <c r="D116" s="35"/>
      <c r="E116" s="35"/>
      <c r="F116" s="35"/>
      <c r="G116" s="35"/>
      <c r="H116" s="35"/>
      <c r="I116" s="35"/>
      <c r="J116" s="36"/>
      <c r="K116" s="36"/>
      <c r="L116" s="35"/>
      <c r="M116" s="37"/>
    </row>
    <row r="117" spans="1:13" x14ac:dyDescent="0.25">
      <c r="B117" s="2" t="s">
        <v>166</v>
      </c>
      <c r="C117" s="38" t="s">
        <v>167</v>
      </c>
      <c r="D117" s="38"/>
      <c r="E117" s="38"/>
      <c r="F117" s="38"/>
      <c r="G117" s="38"/>
      <c r="H117" s="39"/>
      <c r="I117" s="5">
        <v>10000</v>
      </c>
      <c r="J117" s="11">
        <v>0</v>
      </c>
      <c r="K117" s="11">
        <v>0</v>
      </c>
      <c r="L117" s="14">
        <v>0</v>
      </c>
      <c r="M117" s="6">
        <v>10000</v>
      </c>
    </row>
    <row r="118" spans="1:13" x14ac:dyDescent="0.25">
      <c r="B118" s="2" t="s">
        <v>168</v>
      </c>
      <c r="C118" s="38" t="s">
        <v>169</v>
      </c>
      <c r="D118" s="38"/>
      <c r="E118" s="38"/>
      <c r="F118" s="38"/>
      <c r="G118" s="38"/>
      <c r="H118" s="39"/>
      <c r="I118" s="5">
        <v>30000</v>
      </c>
      <c r="J118" s="11">
        <v>0</v>
      </c>
      <c r="K118" s="11">
        <v>0</v>
      </c>
      <c r="L118" s="14">
        <v>0</v>
      </c>
      <c r="M118" s="6">
        <v>30000</v>
      </c>
    </row>
    <row r="119" spans="1:13" x14ac:dyDescent="0.25">
      <c r="B119" s="2" t="s">
        <v>170</v>
      </c>
      <c r="C119" s="38" t="s">
        <v>171</v>
      </c>
      <c r="D119" s="38"/>
      <c r="E119" s="38"/>
      <c r="F119" s="38"/>
      <c r="G119" s="38"/>
      <c r="H119" s="39"/>
      <c r="I119" s="5">
        <v>300000</v>
      </c>
      <c r="J119" s="11">
        <v>0</v>
      </c>
      <c r="K119" s="11">
        <v>0</v>
      </c>
      <c r="L119" s="14">
        <v>150000</v>
      </c>
      <c r="M119" s="6">
        <v>450000</v>
      </c>
    </row>
    <row r="120" spans="1:13" x14ac:dyDescent="0.25">
      <c r="B120" s="4" t="s">
        <v>172</v>
      </c>
      <c r="C120" s="51" t="s">
        <v>173</v>
      </c>
      <c r="D120" s="51"/>
      <c r="E120" s="51"/>
      <c r="F120" s="51"/>
      <c r="G120" s="51"/>
      <c r="H120" s="52"/>
      <c r="I120" s="5">
        <v>667000</v>
      </c>
      <c r="J120" s="11">
        <v>2001000</v>
      </c>
      <c r="K120" s="11">
        <v>0</v>
      </c>
      <c r="L120" s="14">
        <v>0</v>
      </c>
      <c r="M120" s="6">
        <v>2668000</v>
      </c>
    </row>
    <row r="121" spans="1:13" ht="15.95" customHeight="1" x14ac:dyDescent="0.25">
      <c r="A121" s="49" t="s">
        <v>174</v>
      </c>
      <c r="B121" s="36"/>
      <c r="C121" s="36"/>
      <c r="D121" s="36"/>
      <c r="E121" s="36"/>
      <c r="F121" s="36"/>
      <c r="G121" s="36"/>
      <c r="H121" s="50"/>
      <c r="I121" s="7">
        <v>1007000</v>
      </c>
      <c r="J121" s="12">
        <v>2001000</v>
      </c>
      <c r="K121" s="12">
        <v>0</v>
      </c>
      <c r="L121" s="15">
        <v>150000</v>
      </c>
      <c r="M121" s="8">
        <v>3158000</v>
      </c>
    </row>
    <row r="122" spans="1:13" x14ac:dyDescent="0.25">
      <c r="A122" s="44"/>
      <c r="B122" s="44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</row>
    <row r="123" spans="1:13" x14ac:dyDescent="0.25">
      <c r="A123" s="3" t="s">
        <v>175</v>
      </c>
      <c r="B123" s="35" t="s">
        <v>176</v>
      </c>
      <c r="C123" s="35"/>
      <c r="D123" s="35"/>
      <c r="E123" s="35"/>
      <c r="F123" s="35"/>
      <c r="G123" s="35"/>
      <c r="H123" s="35"/>
      <c r="I123" s="35"/>
      <c r="J123" s="36"/>
      <c r="K123" s="36"/>
      <c r="L123" s="35"/>
      <c r="M123" s="37"/>
    </row>
    <row r="124" spans="1:13" x14ac:dyDescent="0.25">
      <c r="B124" s="2" t="s">
        <v>177</v>
      </c>
      <c r="C124" s="38" t="s">
        <v>178</v>
      </c>
      <c r="D124" s="38"/>
      <c r="E124" s="38"/>
      <c r="F124" s="38"/>
      <c r="G124" s="38"/>
      <c r="H124" s="39"/>
      <c r="I124" s="5">
        <v>198000</v>
      </c>
      <c r="J124" s="11">
        <v>0</v>
      </c>
      <c r="K124" s="11">
        <v>0</v>
      </c>
      <c r="L124" s="14">
        <v>0</v>
      </c>
      <c r="M124" s="6">
        <v>198000</v>
      </c>
    </row>
    <row r="125" spans="1:13" x14ac:dyDescent="0.25">
      <c r="B125" s="4" t="s">
        <v>179</v>
      </c>
      <c r="C125" s="51" t="s">
        <v>180</v>
      </c>
      <c r="D125" s="51"/>
      <c r="E125" s="51"/>
      <c r="F125" s="51"/>
      <c r="G125" s="51"/>
      <c r="H125" s="52"/>
      <c r="I125" s="5">
        <v>300000</v>
      </c>
      <c r="J125" s="11">
        <v>0</v>
      </c>
      <c r="K125" s="11">
        <v>0</v>
      </c>
      <c r="L125" s="14">
        <v>0</v>
      </c>
      <c r="M125" s="6">
        <v>300000</v>
      </c>
    </row>
    <row r="126" spans="1:13" ht="15.95" customHeight="1" x14ac:dyDescent="0.25">
      <c r="A126" s="49" t="s">
        <v>181</v>
      </c>
      <c r="B126" s="36"/>
      <c r="C126" s="36"/>
      <c r="D126" s="36"/>
      <c r="E126" s="36"/>
      <c r="F126" s="36"/>
      <c r="G126" s="36"/>
      <c r="H126" s="50"/>
      <c r="I126" s="7">
        <v>498000</v>
      </c>
      <c r="J126" s="12">
        <v>0</v>
      </c>
      <c r="K126" s="12">
        <v>0</v>
      </c>
      <c r="L126" s="15">
        <v>0</v>
      </c>
      <c r="M126" s="8">
        <v>498000</v>
      </c>
    </row>
    <row r="127" spans="1:13" x14ac:dyDescent="0.25">
      <c r="A127" s="44"/>
      <c r="B127" s="44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</row>
    <row r="128" spans="1:13" x14ac:dyDescent="0.25">
      <c r="A128" s="3" t="s">
        <v>182</v>
      </c>
      <c r="B128" s="35" t="s">
        <v>183</v>
      </c>
      <c r="C128" s="35"/>
      <c r="D128" s="35"/>
      <c r="E128" s="35"/>
      <c r="F128" s="35"/>
      <c r="G128" s="35"/>
      <c r="H128" s="35"/>
      <c r="I128" s="35"/>
      <c r="J128" s="36"/>
      <c r="K128" s="36"/>
      <c r="L128" s="35"/>
      <c r="M128" s="37"/>
    </row>
    <row r="129" spans="1:13" x14ac:dyDescent="0.25">
      <c r="B129" s="2" t="s">
        <v>184</v>
      </c>
      <c r="C129" s="38" t="s">
        <v>185</v>
      </c>
      <c r="D129" s="38"/>
      <c r="E129" s="38"/>
      <c r="F129" s="38"/>
      <c r="G129" s="38"/>
      <c r="H129" s="39"/>
      <c r="I129" s="5">
        <v>0</v>
      </c>
      <c r="J129" s="11">
        <v>900000</v>
      </c>
      <c r="K129" s="11">
        <v>0</v>
      </c>
      <c r="L129" s="14">
        <v>0</v>
      </c>
      <c r="M129" s="6">
        <v>900000</v>
      </c>
    </row>
    <row r="130" spans="1:13" x14ac:dyDescent="0.25">
      <c r="B130" s="4" t="s">
        <v>186</v>
      </c>
      <c r="C130" s="51" t="s">
        <v>187</v>
      </c>
      <c r="D130" s="51"/>
      <c r="E130" s="51"/>
      <c r="F130" s="51"/>
      <c r="G130" s="51"/>
      <c r="H130" s="52"/>
      <c r="I130" s="5">
        <v>0</v>
      </c>
      <c r="J130" s="11">
        <v>0</v>
      </c>
      <c r="K130" s="11">
        <v>0</v>
      </c>
      <c r="L130" s="14">
        <v>1660000</v>
      </c>
      <c r="M130" s="6">
        <v>1660000</v>
      </c>
    </row>
    <row r="131" spans="1:13" ht="15.95" customHeight="1" x14ac:dyDescent="0.25">
      <c r="A131" s="49" t="s">
        <v>188</v>
      </c>
      <c r="B131" s="36"/>
      <c r="C131" s="36"/>
      <c r="D131" s="36"/>
      <c r="E131" s="36"/>
      <c r="F131" s="36"/>
      <c r="G131" s="36"/>
      <c r="H131" s="50"/>
      <c r="I131" s="7">
        <v>0</v>
      </c>
      <c r="J131" s="12">
        <v>900000</v>
      </c>
      <c r="K131" s="12">
        <v>0</v>
      </c>
      <c r="L131" s="15">
        <v>1660000</v>
      </c>
      <c r="M131" s="8">
        <v>2560000</v>
      </c>
    </row>
    <row r="132" spans="1:13" x14ac:dyDescent="0.25">
      <c r="A132" s="44"/>
      <c r="B132" s="44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</row>
    <row r="133" spans="1:13" x14ac:dyDescent="0.25">
      <c r="A133" s="3" t="s">
        <v>189</v>
      </c>
      <c r="B133" s="35" t="s">
        <v>190</v>
      </c>
      <c r="C133" s="35"/>
      <c r="D133" s="35"/>
      <c r="E133" s="35"/>
      <c r="F133" s="35"/>
      <c r="G133" s="35"/>
      <c r="H133" s="35"/>
      <c r="I133" s="35"/>
      <c r="J133" s="36"/>
      <c r="K133" s="36"/>
      <c r="L133" s="35"/>
      <c r="M133" s="37"/>
    </row>
    <row r="134" spans="1:13" x14ac:dyDescent="0.25">
      <c r="B134" s="2" t="s">
        <v>191</v>
      </c>
      <c r="C134" s="38" t="s">
        <v>192</v>
      </c>
      <c r="D134" s="38"/>
      <c r="E134" s="38"/>
      <c r="F134" s="38"/>
      <c r="G134" s="38"/>
      <c r="H134" s="39"/>
      <c r="I134" s="5">
        <v>2444000</v>
      </c>
      <c r="J134" s="11">
        <v>0</v>
      </c>
      <c r="K134" s="11">
        <v>0</v>
      </c>
      <c r="L134" s="14">
        <v>0</v>
      </c>
      <c r="M134" s="6">
        <v>2444000</v>
      </c>
    </row>
    <row r="135" spans="1:13" x14ac:dyDescent="0.25">
      <c r="B135" s="2" t="s">
        <v>193</v>
      </c>
      <c r="C135" s="38" t="s">
        <v>194</v>
      </c>
      <c r="D135" s="38"/>
      <c r="E135" s="38"/>
      <c r="F135" s="38"/>
      <c r="G135" s="38"/>
      <c r="H135" s="39"/>
      <c r="I135" s="5">
        <v>1525000</v>
      </c>
      <c r="J135" s="11">
        <v>0</v>
      </c>
      <c r="K135" s="11">
        <v>0</v>
      </c>
      <c r="L135" s="14">
        <v>0</v>
      </c>
      <c r="M135" s="6">
        <v>1525000</v>
      </c>
    </row>
    <row r="136" spans="1:13" x14ac:dyDescent="0.25">
      <c r="B136" s="4" t="s">
        <v>195</v>
      </c>
      <c r="C136" s="51" t="s">
        <v>196</v>
      </c>
      <c r="D136" s="51"/>
      <c r="E136" s="51"/>
      <c r="F136" s="51"/>
      <c r="G136" s="51"/>
      <c r="H136" s="52"/>
      <c r="I136" s="5">
        <v>0</v>
      </c>
      <c r="J136" s="11">
        <v>0</v>
      </c>
      <c r="K136" s="11">
        <v>375000</v>
      </c>
      <c r="L136" s="14">
        <v>0</v>
      </c>
      <c r="M136" s="6">
        <v>375000</v>
      </c>
    </row>
    <row r="137" spans="1:13" ht="15.95" customHeight="1" x14ac:dyDescent="0.25">
      <c r="A137" s="49" t="s">
        <v>197</v>
      </c>
      <c r="B137" s="36"/>
      <c r="C137" s="36"/>
      <c r="D137" s="36"/>
      <c r="E137" s="36"/>
      <c r="F137" s="36"/>
      <c r="G137" s="36"/>
      <c r="H137" s="50"/>
      <c r="I137" s="7">
        <v>3969000</v>
      </c>
      <c r="J137" s="12">
        <v>0</v>
      </c>
      <c r="K137" s="12">
        <v>375000</v>
      </c>
      <c r="L137" s="15">
        <v>0</v>
      </c>
      <c r="M137" s="8">
        <v>4344000</v>
      </c>
    </row>
    <row r="138" spans="1:13" x14ac:dyDescent="0.25">
      <c r="A138" s="44"/>
      <c r="B138" s="44"/>
      <c r="C138" s="44"/>
      <c r="D138" s="44"/>
      <c r="E138" s="44"/>
      <c r="F138" s="44"/>
      <c r="G138" s="44"/>
      <c r="H138" s="44"/>
      <c r="I138" s="44"/>
      <c r="J138" s="44"/>
      <c r="K138" s="44"/>
      <c r="L138" s="44"/>
      <c r="M138" s="44"/>
    </row>
    <row r="139" spans="1:13" x14ac:dyDescent="0.25">
      <c r="A139" s="3" t="s">
        <v>198</v>
      </c>
      <c r="B139" s="35" t="s">
        <v>199</v>
      </c>
      <c r="C139" s="35"/>
      <c r="D139" s="35"/>
      <c r="E139" s="35"/>
      <c r="F139" s="35"/>
      <c r="G139" s="35"/>
      <c r="H139" s="35"/>
      <c r="I139" s="35"/>
      <c r="J139" s="36"/>
      <c r="K139" s="36"/>
      <c r="L139" s="35"/>
      <c r="M139" s="37"/>
    </row>
    <row r="140" spans="1:13" x14ac:dyDescent="0.25">
      <c r="B140" s="2" t="s">
        <v>200</v>
      </c>
      <c r="C140" s="38" t="s">
        <v>201</v>
      </c>
      <c r="D140" s="38"/>
      <c r="E140" s="38"/>
      <c r="F140" s="38"/>
      <c r="G140" s="38"/>
      <c r="H140" s="39"/>
      <c r="I140" s="5">
        <v>5620000</v>
      </c>
      <c r="J140" s="11">
        <v>0</v>
      </c>
      <c r="K140" s="11">
        <v>0</v>
      </c>
      <c r="L140" s="14">
        <v>0</v>
      </c>
      <c r="M140" s="6">
        <v>5620000</v>
      </c>
    </row>
    <row r="141" spans="1:13" x14ac:dyDescent="0.25">
      <c r="B141" s="2" t="s">
        <v>202</v>
      </c>
      <c r="C141" s="38" t="s">
        <v>203</v>
      </c>
      <c r="D141" s="38"/>
      <c r="E141" s="38"/>
      <c r="F141" s="38"/>
      <c r="G141" s="38"/>
      <c r="H141" s="39"/>
      <c r="I141" s="5">
        <v>6044000</v>
      </c>
      <c r="J141" s="11">
        <v>0</v>
      </c>
      <c r="K141" s="11">
        <v>0</v>
      </c>
      <c r="L141" s="14">
        <v>75000</v>
      </c>
      <c r="M141" s="6">
        <v>6119000</v>
      </c>
    </row>
    <row r="142" spans="1:13" x14ac:dyDescent="0.25">
      <c r="B142" s="2" t="s">
        <v>204</v>
      </c>
      <c r="C142" s="38" t="s">
        <v>205</v>
      </c>
      <c r="D142" s="38"/>
      <c r="E142" s="38"/>
      <c r="F142" s="38"/>
      <c r="G142" s="38"/>
      <c r="H142" s="39"/>
      <c r="I142" s="5">
        <v>95000</v>
      </c>
      <c r="J142" s="11">
        <v>55000</v>
      </c>
      <c r="K142" s="11">
        <v>0</v>
      </c>
      <c r="L142" s="14">
        <v>0</v>
      </c>
      <c r="M142" s="6">
        <v>150000</v>
      </c>
    </row>
    <row r="143" spans="1:13" x14ac:dyDescent="0.25">
      <c r="B143" s="2" t="s">
        <v>206</v>
      </c>
      <c r="C143" s="38" t="s">
        <v>207</v>
      </c>
      <c r="D143" s="38"/>
      <c r="E143" s="38"/>
      <c r="F143" s="38"/>
      <c r="G143" s="38"/>
      <c r="H143" s="39"/>
      <c r="I143" s="5">
        <v>10000</v>
      </c>
      <c r="J143" s="11">
        <v>0</v>
      </c>
      <c r="K143" s="11">
        <v>0</v>
      </c>
      <c r="L143" s="14">
        <v>0</v>
      </c>
      <c r="M143" s="6">
        <v>10000</v>
      </c>
    </row>
    <row r="144" spans="1:13" x14ac:dyDescent="0.25">
      <c r="B144" s="2" t="s">
        <v>208</v>
      </c>
      <c r="C144" s="38" t="s">
        <v>209</v>
      </c>
      <c r="D144" s="38"/>
      <c r="E144" s="38"/>
      <c r="F144" s="38"/>
      <c r="G144" s="38"/>
      <c r="H144" s="39"/>
      <c r="I144" s="5">
        <v>2000000</v>
      </c>
      <c r="J144" s="11">
        <v>-2000000</v>
      </c>
      <c r="K144" s="11">
        <v>0</v>
      </c>
      <c r="L144" s="14">
        <v>0</v>
      </c>
      <c r="M144" s="6">
        <v>0</v>
      </c>
    </row>
    <row r="145" spans="1:13" x14ac:dyDescent="0.25">
      <c r="B145" s="2" t="s">
        <v>210</v>
      </c>
      <c r="C145" s="38" t="s">
        <v>211</v>
      </c>
      <c r="D145" s="38"/>
      <c r="E145" s="38"/>
      <c r="F145" s="38"/>
      <c r="G145" s="38"/>
      <c r="H145" s="39"/>
      <c r="I145" s="5">
        <v>0</v>
      </c>
      <c r="J145" s="11">
        <v>0</v>
      </c>
      <c r="K145" s="11">
        <v>1163000</v>
      </c>
      <c r="L145" s="14">
        <v>0</v>
      </c>
      <c r="M145" s="6">
        <v>1163000</v>
      </c>
    </row>
    <row r="146" spans="1:13" x14ac:dyDescent="0.25">
      <c r="B146" s="2" t="s">
        <v>212</v>
      </c>
      <c r="C146" s="38" t="s">
        <v>213</v>
      </c>
      <c r="D146" s="38"/>
      <c r="E146" s="38"/>
      <c r="F146" s="38"/>
      <c r="G146" s="38"/>
      <c r="H146" s="39"/>
      <c r="I146" s="5">
        <v>0</v>
      </c>
      <c r="J146" s="11">
        <v>0</v>
      </c>
      <c r="K146" s="11">
        <v>39000</v>
      </c>
      <c r="L146" s="14">
        <v>0</v>
      </c>
      <c r="M146" s="6">
        <v>39000</v>
      </c>
    </row>
    <row r="147" spans="1:13" x14ac:dyDescent="0.25">
      <c r="B147" s="2" t="s">
        <v>214</v>
      </c>
      <c r="C147" s="38" t="s">
        <v>215</v>
      </c>
      <c r="D147" s="38"/>
      <c r="E147" s="38"/>
      <c r="F147" s="38"/>
      <c r="G147" s="38"/>
      <c r="H147" s="39"/>
      <c r="I147" s="5">
        <v>5000</v>
      </c>
      <c r="J147" s="11">
        <v>0</v>
      </c>
      <c r="K147" s="11">
        <v>0</v>
      </c>
      <c r="L147" s="14">
        <v>0</v>
      </c>
      <c r="M147" s="6">
        <v>5000</v>
      </c>
    </row>
    <row r="148" spans="1:13" x14ac:dyDescent="0.25">
      <c r="B148" s="2" t="s">
        <v>216</v>
      </c>
      <c r="C148" s="38" t="s">
        <v>217</v>
      </c>
      <c r="D148" s="38"/>
      <c r="E148" s="38"/>
      <c r="F148" s="38"/>
      <c r="G148" s="38"/>
      <c r="H148" s="39"/>
      <c r="I148" s="5">
        <v>60500</v>
      </c>
      <c r="J148" s="11">
        <v>0</v>
      </c>
      <c r="K148" s="11">
        <v>0</v>
      </c>
      <c r="L148" s="14">
        <v>0</v>
      </c>
      <c r="M148" s="6">
        <v>60500</v>
      </c>
    </row>
    <row r="149" spans="1:13" x14ac:dyDescent="0.25">
      <c r="B149" s="2" t="s">
        <v>218</v>
      </c>
      <c r="C149" s="38" t="s">
        <v>219</v>
      </c>
      <c r="D149" s="38"/>
      <c r="E149" s="38"/>
      <c r="F149" s="38"/>
      <c r="G149" s="38"/>
      <c r="H149" s="39"/>
      <c r="I149" s="5">
        <v>0</v>
      </c>
      <c r="J149" s="11">
        <v>2064000</v>
      </c>
      <c r="K149" s="11">
        <v>0</v>
      </c>
      <c r="L149" s="14">
        <v>0</v>
      </c>
      <c r="M149" s="6">
        <v>2064000</v>
      </c>
    </row>
    <row r="150" spans="1:13" x14ac:dyDescent="0.25">
      <c r="B150" s="4" t="s">
        <v>220</v>
      </c>
      <c r="C150" s="51" t="s">
        <v>221</v>
      </c>
      <c r="D150" s="51"/>
      <c r="E150" s="51"/>
      <c r="F150" s="51"/>
      <c r="G150" s="51"/>
      <c r="H150" s="52"/>
      <c r="I150" s="5">
        <v>0</v>
      </c>
      <c r="J150" s="11">
        <v>0</v>
      </c>
      <c r="K150" s="11">
        <v>1108000</v>
      </c>
      <c r="L150" s="14">
        <v>0</v>
      </c>
      <c r="M150" s="6">
        <v>1108000</v>
      </c>
    </row>
    <row r="151" spans="1:13" ht="15.95" customHeight="1" x14ac:dyDescent="0.25">
      <c r="A151" s="49" t="s">
        <v>222</v>
      </c>
      <c r="B151" s="36"/>
      <c r="C151" s="36"/>
      <c r="D151" s="36"/>
      <c r="E151" s="36"/>
      <c r="F151" s="36"/>
      <c r="G151" s="36"/>
      <c r="H151" s="50"/>
      <c r="I151" s="7">
        <v>13834500</v>
      </c>
      <c r="J151" s="12">
        <f>SUM(J140:J150)</f>
        <v>119000</v>
      </c>
      <c r="K151" s="12">
        <f>SUM(K140:K150)</f>
        <v>2310000</v>
      </c>
      <c r="L151" s="15">
        <v>75000</v>
      </c>
      <c r="M151" s="8">
        <v>16338500</v>
      </c>
    </row>
    <row r="152" spans="1:13" x14ac:dyDescent="0.25">
      <c r="A152" s="44"/>
      <c r="B152" s="44"/>
      <c r="C152" s="44"/>
      <c r="D152" s="44"/>
      <c r="E152" s="44"/>
      <c r="F152" s="44"/>
      <c r="G152" s="44"/>
      <c r="H152" s="44"/>
      <c r="I152" s="44"/>
      <c r="J152" s="44"/>
      <c r="K152" s="44"/>
      <c r="L152" s="44"/>
      <c r="M152" s="44"/>
    </row>
    <row r="153" spans="1:13" x14ac:dyDescent="0.25">
      <c r="A153" s="3" t="s">
        <v>223</v>
      </c>
      <c r="B153" s="35" t="s">
        <v>224</v>
      </c>
      <c r="C153" s="35"/>
      <c r="D153" s="35"/>
      <c r="E153" s="35"/>
      <c r="F153" s="35"/>
      <c r="G153" s="35"/>
      <c r="H153" s="35"/>
      <c r="I153" s="35"/>
      <c r="J153" s="36"/>
      <c r="K153" s="36"/>
      <c r="L153" s="35"/>
      <c r="M153" s="37"/>
    </row>
    <row r="154" spans="1:13" x14ac:dyDescent="0.25">
      <c r="B154" s="4" t="s">
        <v>225</v>
      </c>
      <c r="C154" s="51" t="s">
        <v>226</v>
      </c>
      <c r="D154" s="51"/>
      <c r="E154" s="51"/>
      <c r="F154" s="51"/>
      <c r="G154" s="51"/>
      <c r="H154" s="52"/>
      <c r="I154" s="5">
        <v>900000</v>
      </c>
      <c r="J154" s="11">
        <v>0</v>
      </c>
      <c r="K154" s="11">
        <v>0</v>
      </c>
      <c r="L154" s="14">
        <v>0</v>
      </c>
      <c r="M154" s="6">
        <v>900000</v>
      </c>
    </row>
    <row r="155" spans="1:13" ht="15.95" customHeight="1" x14ac:dyDescent="0.25">
      <c r="A155" s="49" t="s">
        <v>227</v>
      </c>
      <c r="B155" s="36"/>
      <c r="C155" s="36"/>
      <c r="D155" s="36"/>
      <c r="E155" s="36"/>
      <c r="F155" s="36"/>
      <c r="G155" s="36"/>
      <c r="H155" s="50"/>
      <c r="I155" s="7">
        <v>900000</v>
      </c>
      <c r="J155" s="12">
        <v>0</v>
      </c>
      <c r="K155" s="12">
        <v>0</v>
      </c>
      <c r="L155" s="15">
        <v>0</v>
      </c>
      <c r="M155" s="8">
        <v>900000</v>
      </c>
    </row>
    <row r="156" spans="1:13" x14ac:dyDescent="0.25">
      <c r="A156" s="44"/>
      <c r="B156" s="44"/>
      <c r="C156" s="44"/>
      <c r="D156" s="44"/>
      <c r="E156" s="44"/>
      <c r="F156" s="44"/>
      <c r="G156" s="44"/>
      <c r="H156" s="44"/>
      <c r="I156" s="44"/>
      <c r="J156" s="44"/>
      <c r="K156" s="44"/>
      <c r="L156" s="44"/>
      <c r="M156" s="44"/>
    </row>
    <row r="157" spans="1:13" x14ac:dyDescent="0.25">
      <c r="A157" s="3" t="s">
        <v>228</v>
      </c>
      <c r="B157" s="35" t="s">
        <v>229</v>
      </c>
      <c r="C157" s="35"/>
      <c r="D157" s="35"/>
      <c r="E157" s="35"/>
      <c r="F157" s="35"/>
      <c r="G157" s="35"/>
      <c r="H157" s="35"/>
      <c r="I157" s="35"/>
      <c r="J157" s="36"/>
      <c r="K157" s="36"/>
      <c r="L157" s="35"/>
      <c r="M157" s="37"/>
    </row>
    <row r="158" spans="1:13" x14ac:dyDescent="0.25">
      <c r="B158" s="4" t="s">
        <v>230</v>
      </c>
      <c r="C158" s="51" t="s">
        <v>231</v>
      </c>
      <c r="D158" s="51"/>
      <c r="E158" s="51"/>
      <c r="F158" s="51"/>
      <c r="G158" s="51"/>
      <c r="H158" s="52"/>
      <c r="I158" s="5">
        <v>2823000</v>
      </c>
      <c r="J158" s="11">
        <v>0</v>
      </c>
      <c r="K158" s="11">
        <v>0</v>
      </c>
      <c r="L158" s="14">
        <v>0</v>
      </c>
      <c r="M158" s="6">
        <v>2823000</v>
      </c>
    </row>
    <row r="159" spans="1:13" ht="15.95" customHeight="1" x14ac:dyDescent="0.25">
      <c r="A159" s="49" t="s">
        <v>232</v>
      </c>
      <c r="B159" s="36"/>
      <c r="C159" s="36"/>
      <c r="D159" s="36"/>
      <c r="E159" s="36"/>
      <c r="F159" s="36"/>
      <c r="G159" s="36"/>
      <c r="H159" s="50"/>
      <c r="I159" s="7">
        <v>2823000</v>
      </c>
      <c r="J159" s="12">
        <v>0</v>
      </c>
      <c r="K159" s="12">
        <v>0</v>
      </c>
      <c r="L159" s="15">
        <v>0</v>
      </c>
      <c r="M159" s="8">
        <v>2823000</v>
      </c>
    </row>
    <row r="160" spans="1:13" x14ac:dyDescent="0.25">
      <c r="A160" s="44"/>
      <c r="B160" s="44"/>
      <c r="C160" s="44"/>
      <c r="D160" s="44"/>
      <c r="E160" s="44"/>
      <c r="F160" s="44"/>
      <c r="G160" s="44"/>
      <c r="H160" s="44"/>
      <c r="I160" s="44"/>
      <c r="J160" s="44"/>
      <c r="K160" s="44"/>
      <c r="L160" s="44"/>
      <c r="M160" s="44"/>
    </row>
    <row r="161" spans="1:13" x14ac:dyDescent="0.25">
      <c r="A161" s="3" t="s">
        <v>233</v>
      </c>
      <c r="B161" s="35" t="s">
        <v>234</v>
      </c>
      <c r="C161" s="35"/>
      <c r="D161" s="35"/>
      <c r="E161" s="35"/>
      <c r="F161" s="35"/>
      <c r="G161" s="35"/>
      <c r="H161" s="35"/>
      <c r="I161" s="35"/>
      <c r="J161" s="36"/>
      <c r="K161" s="36"/>
      <c r="L161" s="35"/>
      <c r="M161" s="37"/>
    </row>
    <row r="162" spans="1:13" x14ac:dyDescent="0.25">
      <c r="B162" s="4" t="s">
        <v>235</v>
      </c>
      <c r="C162" s="51" t="s">
        <v>236</v>
      </c>
      <c r="D162" s="51"/>
      <c r="E162" s="51"/>
      <c r="F162" s="51"/>
      <c r="G162" s="51"/>
      <c r="H162" s="52"/>
      <c r="I162" s="5">
        <v>420000</v>
      </c>
      <c r="J162" s="11">
        <v>94000</v>
      </c>
      <c r="K162" s="11">
        <v>0</v>
      </c>
      <c r="L162" s="14">
        <v>0</v>
      </c>
      <c r="M162" s="6">
        <v>514000</v>
      </c>
    </row>
    <row r="163" spans="1:13" ht="15.95" customHeight="1" x14ac:dyDescent="0.25">
      <c r="A163" s="49" t="s">
        <v>237</v>
      </c>
      <c r="B163" s="36"/>
      <c r="C163" s="36"/>
      <c r="D163" s="36"/>
      <c r="E163" s="36"/>
      <c r="F163" s="36"/>
      <c r="G163" s="36"/>
      <c r="H163" s="50"/>
      <c r="I163" s="7">
        <v>420000</v>
      </c>
      <c r="J163" s="12">
        <v>94000</v>
      </c>
      <c r="K163" s="12">
        <v>0</v>
      </c>
      <c r="L163" s="15">
        <v>0</v>
      </c>
      <c r="M163" s="8">
        <v>514000</v>
      </c>
    </row>
    <row r="164" spans="1:13" x14ac:dyDescent="0.25">
      <c r="A164" s="44"/>
      <c r="B164" s="44"/>
      <c r="C164" s="44"/>
      <c r="D164" s="44"/>
      <c r="E164" s="44"/>
      <c r="F164" s="44"/>
      <c r="G164" s="44"/>
      <c r="H164" s="44"/>
      <c r="I164" s="44"/>
      <c r="J164" s="44"/>
      <c r="K164" s="44"/>
      <c r="L164" s="44"/>
      <c r="M164" s="44"/>
    </row>
    <row r="165" spans="1:13" x14ac:dyDescent="0.25">
      <c r="A165" s="3" t="s">
        <v>238</v>
      </c>
      <c r="B165" s="35" t="s">
        <v>239</v>
      </c>
      <c r="C165" s="35"/>
      <c r="D165" s="35"/>
      <c r="E165" s="35"/>
      <c r="F165" s="35"/>
      <c r="G165" s="35"/>
      <c r="H165" s="35"/>
      <c r="I165" s="35"/>
      <c r="J165" s="36"/>
      <c r="K165" s="36"/>
      <c r="L165" s="35"/>
      <c r="M165" s="37"/>
    </row>
    <row r="166" spans="1:13" x14ac:dyDescent="0.25">
      <c r="B166" s="4" t="s">
        <v>240</v>
      </c>
      <c r="C166" s="51" t="s">
        <v>241</v>
      </c>
      <c r="D166" s="51"/>
      <c r="E166" s="51"/>
      <c r="F166" s="51"/>
      <c r="G166" s="51"/>
      <c r="H166" s="52"/>
      <c r="I166" s="5">
        <v>3537000</v>
      </c>
      <c r="J166" s="11">
        <v>70000</v>
      </c>
      <c r="K166" s="11">
        <v>0</v>
      </c>
      <c r="L166" s="14">
        <v>0</v>
      </c>
      <c r="M166" s="6">
        <v>3607000</v>
      </c>
    </row>
    <row r="167" spans="1:13" ht="15.95" customHeight="1" x14ac:dyDescent="0.25">
      <c r="A167" s="49" t="s">
        <v>242</v>
      </c>
      <c r="B167" s="36"/>
      <c r="C167" s="36"/>
      <c r="D167" s="36"/>
      <c r="E167" s="36"/>
      <c r="F167" s="36"/>
      <c r="G167" s="36"/>
      <c r="H167" s="50"/>
      <c r="I167" s="7">
        <v>3537000</v>
      </c>
      <c r="J167" s="12">
        <v>70000</v>
      </c>
      <c r="K167" s="12">
        <v>0</v>
      </c>
      <c r="L167" s="15">
        <v>0</v>
      </c>
      <c r="M167" s="8">
        <v>3607000</v>
      </c>
    </row>
    <row r="168" spans="1:13" x14ac:dyDescent="0.25">
      <c r="A168" s="44"/>
      <c r="B168" s="44"/>
      <c r="C168" s="44"/>
      <c r="D168" s="44"/>
      <c r="E168" s="44"/>
      <c r="F168" s="44"/>
      <c r="G168" s="44"/>
      <c r="H168" s="44"/>
      <c r="I168" s="44"/>
      <c r="J168" s="44"/>
      <c r="K168" s="44"/>
      <c r="L168" s="44"/>
      <c r="M168" s="44"/>
    </row>
    <row r="169" spans="1:13" x14ac:dyDescent="0.25">
      <c r="A169" s="3" t="s">
        <v>243</v>
      </c>
      <c r="B169" s="35" t="s">
        <v>244</v>
      </c>
      <c r="C169" s="35"/>
      <c r="D169" s="35"/>
      <c r="E169" s="35"/>
      <c r="F169" s="35"/>
      <c r="G169" s="35"/>
      <c r="H169" s="35"/>
      <c r="I169" s="35"/>
      <c r="J169" s="36"/>
      <c r="K169" s="36"/>
      <c r="L169" s="35"/>
      <c r="M169" s="37"/>
    </row>
    <row r="170" spans="1:13" x14ac:dyDescent="0.25">
      <c r="B170" s="2" t="s">
        <v>245</v>
      </c>
      <c r="C170" s="38" t="s">
        <v>246</v>
      </c>
      <c r="D170" s="38"/>
      <c r="E170" s="38"/>
      <c r="F170" s="38"/>
      <c r="G170" s="38"/>
      <c r="H170" s="39"/>
      <c r="I170" s="5">
        <v>250000</v>
      </c>
      <c r="J170" s="11">
        <v>0</v>
      </c>
      <c r="K170" s="11">
        <v>0</v>
      </c>
      <c r="L170" s="14">
        <v>1500000</v>
      </c>
      <c r="M170" s="6">
        <v>1750000</v>
      </c>
    </row>
    <row r="171" spans="1:13" x14ac:dyDescent="0.25">
      <c r="B171" s="2" t="s">
        <v>247</v>
      </c>
      <c r="C171" s="38" t="s">
        <v>248</v>
      </c>
      <c r="D171" s="38"/>
      <c r="E171" s="38"/>
      <c r="F171" s="38"/>
      <c r="G171" s="38"/>
      <c r="H171" s="39"/>
      <c r="I171" s="5">
        <v>300000</v>
      </c>
      <c r="J171" s="11">
        <v>730000</v>
      </c>
      <c r="K171" s="11">
        <v>0</v>
      </c>
      <c r="L171" s="14">
        <v>0</v>
      </c>
      <c r="M171" s="6">
        <v>1030000</v>
      </c>
    </row>
    <row r="172" spans="1:13" x14ac:dyDescent="0.25">
      <c r="B172" s="2" t="s">
        <v>249</v>
      </c>
      <c r="C172" s="38" t="s">
        <v>250</v>
      </c>
      <c r="D172" s="38"/>
      <c r="E172" s="38"/>
      <c r="F172" s="38"/>
      <c r="G172" s="38"/>
      <c r="H172" s="39"/>
      <c r="I172" s="5">
        <v>0</v>
      </c>
      <c r="J172" s="11">
        <v>1890000</v>
      </c>
      <c r="K172" s="11">
        <v>0</v>
      </c>
      <c r="L172" s="14">
        <v>0</v>
      </c>
      <c r="M172" s="6">
        <v>1890000</v>
      </c>
    </row>
    <row r="173" spans="1:13" x14ac:dyDescent="0.25">
      <c r="B173" s="4" t="s">
        <v>251</v>
      </c>
      <c r="C173" s="51" t="s">
        <v>252</v>
      </c>
      <c r="D173" s="51"/>
      <c r="E173" s="51"/>
      <c r="F173" s="51"/>
      <c r="G173" s="51"/>
      <c r="H173" s="52"/>
      <c r="I173" s="5">
        <v>1000000</v>
      </c>
      <c r="J173" s="11">
        <v>0</v>
      </c>
      <c r="K173" s="11">
        <v>0</v>
      </c>
      <c r="L173" s="14">
        <v>0</v>
      </c>
      <c r="M173" s="6">
        <v>1000000</v>
      </c>
    </row>
    <row r="174" spans="1:13" ht="15.95" customHeight="1" x14ac:dyDescent="0.25">
      <c r="A174" s="49" t="s">
        <v>253</v>
      </c>
      <c r="B174" s="36"/>
      <c r="C174" s="36"/>
      <c r="D174" s="36"/>
      <c r="E174" s="36"/>
      <c r="F174" s="36"/>
      <c r="G174" s="36"/>
      <c r="H174" s="50"/>
      <c r="I174" s="7">
        <v>1550000</v>
      </c>
      <c r="J174" s="12">
        <f>SUM(J170:J173)</f>
        <v>2620000</v>
      </c>
      <c r="K174" s="12">
        <v>0</v>
      </c>
      <c r="L174" s="15">
        <v>1500000</v>
      </c>
      <c r="M174" s="8">
        <v>5670000</v>
      </c>
    </row>
    <row r="175" spans="1:13" x14ac:dyDescent="0.25">
      <c r="A175" s="44"/>
      <c r="B175" s="44"/>
      <c r="C175" s="44"/>
      <c r="D175" s="44"/>
      <c r="E175" s="44"/>
      <c r="F175" s="44"/>
      <c r="G175" s="44"/>
      <c r="H175" s="44"/>
      <c r="I175" s="44"/>
      <c r="J175" s="44"/>
      <c r="K175" s="44"/>
      <c r="L175" s="44"/>
      <c r="M175" s="44"/>
    </row>
    <row r="176" spans="1:13" x14ac:dyDescent="0.25">
      <c r="A176" s="3" t="s">
        <v>254</v>
      </c>
      <c r="B176" s="35" t="s">
        <v>255</v>
      </c>
      <c r="C176" s="35"/>
      <c r="D176" s="35"/>
      <c r="E176" s="35"/>
      <c r="F176" s="35"/>
      <c r="G176" s="35"/>
      <c r="H176" s="35"/>
      <c r="I176" s="35"/>
      <c r="J176" s="36"/>
      <c r="K176" s="36"/>
      <c r="L176" s="35"/>
      <c r="M176" s="37"/>
    </row>
    <row r="177" spans="1:13" x14ac:dyDescent="0.25">
      <c r="B177" s="2" t="s">
        <v>256</v>
      </c>
      <c r="C177" s="38" t="s">
        <v>257</v>
      </c>
      <c r="D177" s="38"/>
      <c r="E177" s="38"/>
      <c r="F177" s="38"/>
      <c r="G177" s="38"/>
      <c r="H177" s="39"/>
      <c r="I177" s="5">
        <v>1297000</v>
      </c>
      <c r="J177" s="11">
        <v>0</v>
      </c>
      <c r="K177" s="11">
        <v>0</v>
      </c>
      <c r="L177" s="14">
        <v>0</v>
      </c>
      <c r="M177" s="6">
        <v>1297000</v>
      </c>
    </row>
    <row r="178" spans="1:13" x14ac:dyDescent="0.25">
      <c r="B178" s="4" t="s">
        <v>258</v>
      </c>
      <c r="C178" s="51" t="s">
        <v>259</v>
      </c>
      <c r="D178" s="51"/>
      <c r="E178" s="51"/>
      <c r="F178" s="51"/>
      <c r="G178" s="51"/>
      <c r="H178" s="52"/>
      <c r="I178" s="5">
        <v>50000</v>
      </c>
      <c r="J178" s="11">
        <v>0</v>
      </c>
      <c r="K178" s="11">
        <v>0</v>
      </c>
      <c r="L178" s="14">
        <v>0</v>
      </c>
      <c r="M178" s="6">
        <v>50000</v>
      </c>
    </row>
    <row r="179" spans="1:13" ht="15.95" customHeight="1" x14ac:dyDescent="0.25">
      <c r="A179" s="49" t="s">
        <v>260</v>
      </c>
      <c r="B179" s="36"/>
      <c r="C179" s="36"/>
      <c r="D179" s="36"/>
      <c r="E179" s="36"/>
      <c r="F179" s="36"/>
      <c r="G179" s="36"/>
      <c r="H179" s="50"/>
      <c r="I179" s="7">
        <v>1347000</v>
      </c>
      <c r="J179" s="12">
        <v>0</v>
      </c>
      <c r="K179" s="12">
        <v>0</v>
      </c>
      <c r="L179" s="15">
        <v>0</v>
      </c>
      <c r="M179" s="8">
        <v>1347000</v>
      </c>
    </row>
    <row r="180" spans="1:13" x14ac:dyDescent="0.25">
      <c r="A180" s="44"/>
      <c r="B180" s="44"/>
      <c r="C180" s="44"/>
      <c r="D180" s="44"/>
      <c r="E180" s="44"/>
      <c r="F180" s="44"/>
      <c r="G180" s="44"/>
      <c r="H180" s="44"/>
      <c r="I180" s="44"/>
      <c r="J180" s="44"/>
      <c r="K180" s="44"/>
      <c r="L180" s="44"/>
      <c r="M180" s="44"/>
    </row>
    <row r="181" spans="1:13" x14ac:dyDescent="0.25">
      <c r="A181" s="3" t="s">
        <v>261</v>
      </c>
      <c r="B181" s="35" t="s">
        <v>262</v>
      </c>
      <c r="C181" s="35"/>
      <c r="D181" s="35"/>
      <c r="E181" s="35"/>
      <c r="F181" s="35"/>
      <c r="G181" s="35"/>
      <c r="H181" s="35"/>
      <c r="I181" s="35"/>
      <c r="J181" s="36"/>
      <c r="K181" s="36"/>
      <c r="L181" s="35"/>
      <c r="M181" s="37"/>
    </row>
    <row r="182" spans="1:13" x14ac:dyDescent="0.25">
      <c r="B182" s="4" t="s">
        <v>263</v>
      </c>
      <c r="C182" s="51" t="s">
        <v>262</v>
      </c>
      <c r="D182" s="51"/>
      <c r="E182" s="51"/>
      <c r="F182" s="51"/>
      <c r="G182" s="51"/>
      <c r="H182" s="52"/>
      <c r="I182" s="5">
        <v>528000</v>
      </c>
      <c r="J182" s="11">
        <v>0</v>
      </c>
      <c r="K182" s="11">
        <v>0</v>
      </c>
      <c r="L182" s="14">
        <v>0</v>
      </c>
      <c r="M182" s="6">
        <v>528000</v>
      </c>
    </row>
    <row r="183" spans="1:13" ht="15.95" customHeight="1" x14ac:dyDescent="0.25">
      <c r="A183" s="49" t="s">
        <v>264</v>
      </c>
      <c r="B183" s="36"/>
      <c r="C183" s="36"/>
      <c r="D183" s="36"/>
      <c r="E183" s="36"/>
      <c r="F183" s="36"/>
      <c r="G183" s="36"/>
      <c r="H183" s="50"/>
      <c r="I183" s="7">
        <v>528000</v>
      </c>
      <c r="J183" s="12">
        <v>0</v>
      </c>
      <c r="K183" s="12">
        <v>0</v>
      </c>
      <c r="L183" s="15">
        <v>0</v>
      </c>
      <c r="M183" s="8">
        <v>528000</v>
      </c>
    </row>
    <row r="184" spans="1:13" x14ac:dyDescent="0.25">
      <c r="A184" s="44"/>
      <c r="B184" s="44"/>
      <c r="C184" s="44"/>
      <c r="D184" s="44"/>
      <c r="E184" s="44"/>
      <c r="F184" s="44"/>
      <c r="G184" s="44"/>
      <c r="H184" s="44"/>
      <c r="I184" s="44"/>
      <c r="J184" s="44"/>
      <c r="K184" s="44"/>
      <c r="L184" s="44"/>
      <c r="M184" s="44"/>
    </row>
    <row r="185" spans="1:13" x14ac:dyDescent="0.25">
      <c r="A185" s="3" t="s">
        <v>265</v>
      </c>
      <c r="B185" s="35" t="s">
        <v>266</v>
      </c>
      <c r="C185" s="35"/>
      <c r="D185" s="35"/>
      <c r="E185" s="35"/>
      <c r="F185" s="35"/>
      <c r="G185" s="35"/>
      <c r="H185" s="35"/>
      <c r="I185" s="35"/>
      <c r="J185" s="36"/>
      <c r="K185" s="36"/>
      <c r="L185" s="35"/>
      <c r="M185" s="37"/>
    </row>
    <row r="186" spans="1:13" x14ac:dyDescent="0.25">
      <c r="B186" s="4" t="s">
        <v>267</v>
      </c>
      <c r="C186" s="51" t="s">
        <v>268</v>
      </c>
      <c r="D186" s="51"/>
      <c r="E186" s="51"/>
      <c r="F186" s="51"/>
      <c r="G186" s="51"/>
      <c r="H186" s="52"/>
      <c r="I186" s="5">
        <v>1271000</v>
      </c>
      <c r="J186" s="11">
        <v>0</v>
      </c>
      <c r="K186" s="11">
        <v>0</v>
      </c>
      <c r="L186" s="14">
        <v>0</v>
      </c>
      <c r="M186" s="6">
        <v>1271000</v>
      </c>
    </row>
    <row r="187" spans="1:13" ht="15.95" customHeight="1" x14ac:dyDescent="0.25">
      <c r="A187" s="49" t="s">
        <v>269</v>
      </c>
      <c r="B187" s="36"/>
      <c r="C187" s="36"/>
      <c r="D187" s="36"/>
      <c r="E187" s="36"/>
      <c r="F187" s="36"/>
      <c r="G187" s="36"/>
      <c r="H187" s="50"/>
      <c r="I187" s="7">
        <v>1271000</v>
      </c>
      <c r="J187" s="12">
        <v>0</v>
      </c>
      <c r="K187" s="12">
        <v>0</v>
      </c>
      <c r="L187" s="15">
        <v>0</v>
      </c>
      <c r="M187" s="8">
        <v>1271000</v>
      </c>
    </row>
    <row r="188" spans="1:13" x14ac:dyDescent="0.25">
      <c r="A188" s="44"/>
      <c r="B188" s="44"/>
      <c r="C188" s="44"/>
      <c r="D188" s="44"/>
      <c r="E188" s="44"/>
      <c r="F188" s="44"/>
      <c r="G188" s="44"/>
      <c r="H188" s="44"/>
      <c r="I188" s="44"/>
      <c r="J188" s="44"/>
      <c r="K188" s="44"/>
      <c r="L188" s="44"/>
      <c r="M188" s="44"/>
    </row>
    <row r="189" spans="1:13" x14ac:dyDescent="0.25">
      <c r="A189" s="3" t="s">
        <v>270</v>
      </c>
      <c r="B189" s="35" t="s">
        <v>271</v>
      </c>
      <c r="C189" s="35"/>
      <c r="D189" s="35"/>
      <c r="E189" s="35"/>
      <c r="F189" s="35"/>
      <c r="G189" s="35"/>
      <c r="H189" s="35"/>
      <c r="I189" s="35"/>
      <c r="J189" s="36"/>
      <c r="K189" s="36"/>
      <c r="L189" s="35"/>
      <c r="M189" s="37"/>
    </row>
    <row r="190" spans="1:13" x14ac:dyDescent="0.25">
      <c r="B190" s="4" t="s">
        <v>272</v>
      </c>
      <c r="C190" s="51" t="s">
        <v>271</v>
      </c>
      <c r="D190" s="51"/>
      <c r="E190" s="51"/>
      <c r="F190" s="51"/>
      <c r="G190" s="51"/>
      <c r="H190" s="52"/>
      <c r="I190" s="5">
        <v>265000</v>
      </c>
      <c r="J190" s="11">
        <v>0</v>
      </c>
      <c r="K190" s="11">
        <v>0</v>
      </c>
      <c r="L190" s="14">
        <v>0</v>
      </c>
      <c r="M190" s="6">
        <v>265000</v>
      </c>
    </row>
    <row r="191" spans="1:13" ht="15.95" customHeight="1" x14ac:dyDescent="0.25">
      <c r="A191" s="49" t="s">
        <v>273</v>
      </c>
      <c r="B191" s="36"/>
      <c r="C191" s="36"/>
      <c r="D191" s="36"/>
      <c r="E191" s="36"/>
      <c r="F191" s="36"/>
      <c r="G191" s="36"/>
      <c r="H191" s="50"/>
      <c r="I191" s="7">
        <v>265000</v>
      </c>
      <c r="J191" s="12">
        <v>0</v>
      </c>
      <c r="K191" s="12">
        <v>0</v>
      </c>
      <c r="L191" s="15">
        <v>0</v>
      </c>
      <c r="M191" s="8">
        <v>265000</v>
      </c>
    </row>
    <row r="192" spans="1:13" x14ac:dyDescent="0.25">
      <c r="A192" s="44"/>
      <c r="B192" s="44"/>
      <c r="C192" s="44"/>
      <c r="D192" s="44"/>
      <c r="E192" s="44"/>
      <c r="F192" s="44"/>
      <c r="G192" s="44"/>
      <c r="H192" s="44"/>
      <c r="I192" s="44"/>
      <c r="J192" s="44"/>
      <c r="K192" s="44"/>
      <c r="L192" s="44"/>
      <c r="M192" s="44"/>
    </row>
    <row r="193" spans="1:13" x14ac:dyDescent="0.25">
      <c r="A193" s="3" t="s">
        <v>274</v>
      </c>
      <c r="B193" s="35" t="s">
        <v>275</v>
      </c>
      <c r="C193" s="35"/>
      <c r="D193" s="35"/>
      <c r="E193" s="35"/>
      <c r="F193" s="35"/>
      <c r="G193" s="35"/>
      <c r="H193" s="35"/>
      <c r="I193" s="35"/>
      <c r="J193" s="36"/>
      <c r="K193" s="36"/>
      <c r="L193" s="35"/>
      <c r="M193" s="37"/>
    </row>
    <row r="194" spans="1:13" x14ac:dyDescent="0.25">
      <c r="B194" s="4" t="s">
        <v>276</v>
      </c>
      <c r="C194" s="51" t="s">
        <v>277</v>
      </c>
      <c r="D194" s="51"/>
      <c r="E194" s="51"/>
      <c r="F194" s="51"/>
      <c r="G194" s="51"/>
      <c r="H194" s="52"/>
      <c r="I194" s="5">
        <v>0</v>
      </c>
      <c r="J194" s="11">
        <v>146000</v>
      </c>
      <c r="K194" s="11">
        <v>0</v>
      </c>
      <c r="L194" s="14">
        <v>0</v>
      </c>
      <c r="M194" s="6">
        <v>146000</v>
      </c>
    </row>
    <row r="195" spans="1:13" ht="15.95" customHeight="1" x14ac:dyDescent="0.25">
      <c r="A195" s="49" t="s">
        <v>278</v>
      </c>
      <c r="B195" s="36"/>
      <c r="C195" s="36"/>
      <c r="D195" s="36"/>
      <c r="E195" s="36"/>
      <c r="F195" s="36"/>
      <c r="G195" s="36"/>
      <c r="H195" s="50"/>
      <c r="I195" s="7">
        <v>0</v>
      </c>
      <c r="J195" s="12">
        <v>146000</v>
      </c>
      <c r="K195" s="12">
        <v>0</v>
      </c>
      <c r="L195" s="15">
        <v>0</v>
      </c>
      <c r="M195" s="8">
        <v>146000</v>
      </c>
    </row>
    <row r="196" spans="1:13" x14ac:dyDescent="0.25">
      <c r="A196" s="44"/>
      <c r="B196" s="44"/>
      <c r="C196" s="44"/>
      <c r="D196" s="44"/>
      <c r="E196" s="44"/>
      <c r="F196" s="44"/>
      <c r="G196" s="44"/>
      <c r="H196" s="44"/>
      <c r="I196" s="44"/>
      <c r="J196" s="44"/>
      <c r="K196" s="44"/>
      <c r="L196" s="44"/>
      <c r="M196" s="44"/>
    </row>
    <row r="197" spans="1:13" x14ac:dyDescent="0.25">
      <c r="A197" s="3" t="s">
        <v>279</v>
      </c>
      <c r="B197" s="35" t="s">
        <v>280</v>
      </c>
      <c r="C197" s="35"/>
      <c r="D197" s="35"/>
      <c r="E197" s="35"/>
      <c r="F197" s="35"/>
      <c r="G197" s="35"/>
      <c r="H197" s="35"/>
      <c r="I197" s="35"/>
      <c r="J197" s="36"/>
      <c r="K197" s="36"/>
      <c r="L197" s="35"/>
      <c r="M197" s="37"/>
    </row>
    <row r="198" spans="1:13" x14ac:dyDescent="0.25">
      <c r="B198" s="2" t="s">
        <v>281</v>
      </c>
      <c r="C198" s="38" t="s">
        <v>282</v>
      </c>
      <c r="D198" s="38"/>
      <c r="E198" s="38"/>
      <c r="F198" s="38"/>
      <c r="G198" s="38"/>
      <c r="H198" s="39"/>
      <c r="I198" s="5">
        <v>540000</v>
      </c>
      <c r="J198" s="11">
        <v>0</v>
      </c>
      <c r="K198" s="11">
        <v>0</v>
      </c>
      <c r="L198" s="14">
        <v>0</v>
      </c>
      <c r="M198" s="6">
        <v>540000</v>
      </c>
    </row>
    <row r="199" spans="1:13" x14ac:dyDescent="0.25">
      <c r="B199" s="4" t="s">
        <v>283</v>
      </c>
      <c r="C199" s="51" t="s">
        <v>284</v>
      </c>
      <c r="D199" s="51"/>
      <c r="E199" s="51"/>
      <c r="F199" s="51"/>
      <c r="G199" s="51"/>
      <c r="H199" s="52"/>
      <c r="I199" s="5">
        <v>0</v>
      </c>
      <c r="J199" s="11">
        <v>0</v>
      </c>
      <c r="K199" s="11">
        <v>0</v>
      </c>
      <c r="L199" s="14">
        <v>50000</v>
      </c>
      <c r="M199" s="6">
        <v>50000</v>
      </c>
    </row>
    <row r="200" spans="1:13" ht="15.95" customHeight="1" x14ac:dyDescent="0.25">
      <c r="A200" s="49" t="s">
        <v>285</v>
      </c>
      <c r="B200" s="36"/>
      <c r="C200" s="36"/>
      <c r="D200" s="36"/>
      <c r="E200" s="36"/>
      <c r="F200" s="36"/>
      <c r="G200" s="36"/>
      <c r="H200" s="50"/>
      <c r="I200" s="7">
        <v>540000</v>
      </c>
      <c r="J200" s="12">
        <v>0</v>
      </c>
      <c r="K200" s="12">
        <v>0</v>
      </c>
      <c r="L200" s="15">
        <v>50000</v>
      </c>
      <c r="M200" s="8">
        <v>590000</v>
      </c>
    </row>
    <row r="201" spans="1:13" x14ac:dyDescent="0.25">
      <c r="A201" s="44"/>
      <c r="B201" s="44"/>
      <c r="C201" s="44"/>
      <c r="D201" s="44"/>
      <c r="E201" s="44"/>
      <c r="F201" s="44"/>
      <c r="G201" s="44"/>
      <c r="H201" s="44"/>
      <c r="I201" s="44"/>
      <c r="J201" s="44"/>
      <c r="K201" s="44"/>
      <c r="L201" s="44"/>
      <c r="M201" s="44"/>
    </row>
    <row r="202" spans="1:13" x14ac:dyDescent="0.25">
      <c r="A202" s="3" t="s">
        <v>286</v>
      </c>
      <c r="B202" s="35" t="s">
        <v>287</v>
      </c>
      <c r="C202" s="35"/>
      <c r="D202" s="35"/>
      <c r="E202" s="35"/>
      <c r="F202" s="35"/>
      <c r="G202" s="35"/>
      <c r="H202" s="35"/>
      <c r="I202" s="35"/>
      <c r="J202" s="36"/>
      <c r="K202" s="36"/>
      <c r="L202" s="35"/>
      <c r="M202" s="37"/>
    </row>
    <row r="203" spans="1:13" x14ac:dyDescent="0.25">
      <c r="B203" s="4" t="s">
        <v>288</v>
      </c>
      <c r="C203" s="51" t="s">
        <v>289</v>
      </c>
      <c r="D203" s="51"/>
      <c r="E203" s="51"/>
      <c r="F203" s="51"/>
      <c r="G203" s="51"/>
      <c r="H203" s="52"/>
      <c r="I203" s="5">
        <v>3500000</v>
      </c>
      <c r="J203" s="11">
        <v>175000</v>
      </c>
      <c r="K203" s="11">
        <v>0</v>
      </c>
      <c r="L203" s="14">
        <v>0</v>
      </c>
      <c r="M203" s="6">
        <v>3675000</v>
      </c>
    </row>
    <row r="204" spans="1:13" ht="15.95" customHeight="1" x14ac:dyDescent="0.25">
      <c r="A204" s="49" t="s">
        <v>290</v>
      </c>
      <c r="B204" s="36"/>
      <c r="C204" s="36"/>
      <c r="D204" s="36"/>
      <c r="E204" s="36"/>
      <c r="F204" s="36"/>
      <c r="G204" s="36"/>
      <c r="H204" s="50"/>
      <c r="I204" s="7">
        <v>3500000</v>
      </c>
      <c r="J204" s="12">
        <v>175000</v>
      </c>
      <c r="K204" s="12">
        <v>0</v>
      </c>
      <c r="L204" s="15">
        <v>0</v>
      </c>
      <c r="M204" s="8">
        <v>3675000</v>
      </c>
    </row>
    <row r="205" spans="1:13" x14ac:dyDescent="0.25">
      <c r="A205" s="44"/>
      <c r="B205" s="44"/>
      <c r="C205" s="44"/>
      <c r="D205" s="44"/>
      <c r="E205" s="44"/>
      <c r="F205" s="44"/>
      <c r="G205" s="44"/>
      <c r="H205" s="44"/>
      <c r="I205" s="44"/>
      <c r="J205" s="44"/>
      <c r="K205" s="44"/>
      <c r="L205" s="44"/>
      <c r="M205" s="44"/>
    </row>
    <row r="206" spans="1:13" x14ac:dyDescent="0.25">
      <c r="A206" s="3" t="s">
        <v>291</v>
      </c>
      <c r="B206" s="35" t="s">
        <v>292</v>
      </c>
      <c r="C206" s="35"/>
      <c r="D206" s="35"/>
      <c r="E206" s="35"/>
      <c r="F206" s="35"/>
      <c r="G206" s="35"/>
      <c r="H206" s="35"/>
      <c r="I206" s="35"/>
      <c r="J206" s="36"/>
      <c r="K206" s="36"/>
      <c r="L206" s="35"/>
      <c r="M206" s="37"/>
    </row>
    <row r="207" spans="1:13" x14ac:dyDescent="0.25">
      <c r="B207" s="4" t="s">
        <v>293</v>
      </c>
      <c r="C207" s="51" t="s">
        <v>294</v>
      </c>
      <c r="D207" s="51"/>
      <c r="E207" s="51"/>
      <c r="F207" s="51"/>
      <c r="G207" s="51"/>
      <c r="H207" s="52"/>
      <c r="I207" s="5">
        <v>24740000</v>
      </c>
      <c r="J207" s="11">
        <v>6573000</v>
      </c>
      <c r="K207" s="11">
        <v>0</v>
      </c>
      <c r="L207" s="14">
        <v>102000</v>
      </c>
      <c r="M207" s="6">
        <v>31415000</v>
      </c>
    </row>
    <row r="208" spans="1:13" ht="15.95" customHeight="1" x14ac:dyDescent="0.25">
      <c r="A208" s="49" t="s">
        <v>295</v>
      </c>
      <c r="B208" s="36"/>
      <c r="C208" s="36"/>
      <c r="D208" s="36"/>
      <c r="E208" s="36"/>
      <c r="F208" s="36"/>
      <c r="G208" s="36"/>
      <c r="H208" s="50"/>
      <c r="I208" s="7">
        <v>24740000</v>
      </c>
      <c r="J208" s="12">
        <v>6573000</v>
      </c>
      <c r="K208" s="12">
        <v>0</v>
      </c>
      <c r="L208" s="15">
        <v>102000</v>
      </c>
      <c r="M208" s="8">
        <v>31415000</v>
      </c>
    </row>
    <row r="209" spans="1:15" x14ac:dyDescent="0.25">
      <c r="A209" s="44"/>
      <c r="B209" s="44"/>
      <c r="C209" s="44"/>
      <c r="D209" s="44"/>
      <c r="E209" s="44"/>
      <c r="F209" s="44"/>
      <c r="G209" s="44"/>
      <c r="H209" s="44"/>
      <c r="I209" s="44"/>
      <c r="J209" s="44"/>
      <c r="K209" s="44"/>
      <c r="L209" s="44"/>
      <c r="M209" s="44"/>
    </row>
    <row r="210" spans="1:15" x14ac:dyDescent="0.25">
      <c r="A210" s="3" t="s">
        <v>296</v>
      </c>
      <c r="B210" s="35" t="s">
        <v>297</v>
      </c>
      <c r="C210" s="35"/>
      <c r="D210" s="35"/>
      <c r="E210" s="35"/>
      <c r="F210" s="35"/>
      <c r="G210" s="35"/>
      <c r="H210" s="35"/>
      <c r="I210" s="35"/>
      <c r="J210" s="36"/>
      <c r="K210" s="36"/>
      <c r="L210" s="35"/>
      <c r="M210" s="37"/>
    </row>
    <row r="211" spans="1:15" x14ac:dyDescent="0.25">
      <c r="B211" s="2" t="s">
        <v>298</v>
      </c>
      <c r="C211" s="38" t="s">
        <v>299</v>
      </c>
      <c r="D211" s="38"/>
      <c r="E211" s="38"/>
      <c r="F211" s="38"/>
      <c r="G211" s="38"/>
      <c r="H211" s="39"/>
      <c r="I211" s="5">
        <v>7995000</v>
      </c>
      <c r="J211" s="11">
        <v>0</v>
      </c>
      <c r="K211" s="11">
        <v>0</v>
      </c>
      <c r="L211" s="14">
        <v>0</v>
      </c>
      <c r="M211" s="6">
        <v>7995000</v>
      </c>
    </row>
    <row r="212" spans="1:15" x14ac:dyDescent="0.25">
      <c r="B212" s="2" t="s">
        <v>300</v>
      </c>
      <c r="C212" s="38" t="s">
        <v>301</v>
      </c>
      <c r="D212" s="38"/>
      <c r="E212" s="38"/>
      <c r="F212" s="38"/>
      <c r="G212" s="38"/>
      <c r="H212" s="39"/>
      <c r="I212" s="5">
        <v>7040000</v>
      </c>
      <c r="J212" s="11">
        <v>960000</v>
      </c>
      <c r="K212" s="11">
        <v>0</v>
      </c>
      <c r="L212" s="14">
        <v>581000</v>
      </c>
      <c r="M212" s="6">
        <v>8581000</v>
      </c>
    </row>
    <row r="213" spans="1:15" x14ac:dyDescent="0.25">
      <c r="B213" s="4" t="s">
        <v>302</v>
      </c>
      <c r="C213" s="51" t="s">
        <v>303</v>
      </c>
      <c r="D213" s="51"/>
      <c r="E213" s="51"/>
      <c r="F213" s="51"/>
      <c r="G213" s="51"/>
      <c r="H213" s="52"/>
      <c r="I213" s="5">
        <v>20000</v>
      </c>
      <c r="J213" s="11">
        <v>0</v>
      </c>
      <c r="K213" s="11">
        <v>0</v>
      </c>
      <c r="L213" s="14">
        <v>0</v>
      </c>
      <c r="M213" s="6">
        <v>20000</v>
      </c>
      <c r="O213" s="28"/>
    </row>
    <row r="214" spans="1:15" ht="15.95" customHeight="1" x14ac:dyDescent="0.25">
      <c r="A214" s="49" t="s">
        <v>304</v>
      </c>
      <c r="B214" s="36"/>
      <c r="C214" s="36"/>
      <c r="D214" s="36"/>
      <c r="E214" s="36"/>
      <c r="F214" s="36"/>
      <c r="G214" s="36"/>
      <c r="H214" s="50"/>
      <c r="I214" s="7">
        <v>15055000</v>
      </c>
      <c r="J214" s="12">
        <v>960000</v>
      </c>
      <c r="K214" s="12">
        <v>0</v>
      </c>
      <c r="L214" s="15">
        <v>581000</v>
      </c>
      <c r="M214" s="8">
        <v>16596000</v>
      </c>
    </row>
    <row r="215" spans="1:15" x14ac:dyDescent="0.25">
      <c r="A215" s="44"/>
      <c r="B215" s="44"/>
      <c r="C215" s="44"/>
      <c r="D215" s="44"/>
      <c r="E215" s="44"/>
      <c r="F215" s="44"/>
      <c r="G215" s="44"/>
      <c r="H215" s="44"/>
      <c r="I215" s="44"/>
      <c r="J215" s="44"/>
      <c r="K215" s="44"/>
      <c r="L215" s="44"/>
      <c r="M215" s="44"/>
    </row>
    <row r="216" spans="1:15" x14ac:dyDescent="0.25">
      <c r="A216" s="3" t="s">
        <v>305</v>
      </c>
      <c r="B216" s="35" t="s">
        <v>306</v>
      </c>
      <c r="C216" s="35"/>
      <c r="D216" s="35"/>
      <c r="E216" s="35"/>
      <c r="F216" s="35"/>
      <c r="G216" s="35"/>
      <c r="H216" s="35"/>
      <c r="I216" s="35"/>
      <c r="J216" s="36"/>
      <c r="K216" s="36"/>
      <c r="L216" s="35"/>
      <c r="M216" s="37"/>
    </row>
    <row r="217" spans="1:15" x14ac:dyDescent="0.25">
      <c r="B217" s="2" t="s">
        <v>307</v>
      </c>
      <c r="C217" s="38" t="s">
        <v>308</v>
      </c>
      <c r="D217" s="38"/>
      <c r="E217" s="38"/>
      <c r="F217" s="38"/>
      <c r="G217" s="38"/>
      <c r="H217" s="39"/>
      <c r="I217" s="5">
        <v>300000</v>
      </c>
      <c r="J217" s="11">
        <v>0</v>
      </c>
      <c r="K217" s="11">
        <v>0</v>
      </c>
      <c r="L217" s="14">
        <v>455000</v>
      </c>
      <c r="M217" s="6">
        <v>755000</v>
      </c>
    </row>
    <row r="218" spans="1:15" x14ac:dyDescent="0.25">
      <c r="B218" s="4" t="s">
        <v>309</v>
      </c>
      <c r="C218" s="51" t="s">
        <v>310</v>
      </c>
      <c r="D218" s="51"/>
      <c r="E218" s="51"/>
      <c r="F218" s="51"/>
      <c r="G218" s="51"/>
      <c r="H218" s="52"/>
      <c r="I218" s="5">
        <v>0</v>
      </c>
      <c r="J218" s="11">
        <v>15000</v>
      </c>
      <c r="K218" s="11">
        <v>0</v>
      </c>
      <c r="L218" s="14">
        <v>0</v>
      </c>
      <c r="M218" s="6">
        <v>15000</v>
      </c>
    </row>
    <row r="219" spans="1:15" ht="15.95" customHeight="1" x14ac:dyDescent="0.25">
      <c r="A219" s="49" t="s">
        <v>311</v>
      </c>
      <c r="B219" s="36"/>
      <c r="C219" s="36"/>
      <c r="D219" s="36"/>
      <c r="E219" s="36"/>
      <c r="F219" s="36"/>
      <c r="G219" s="36"/>
      <c r="H219" s="50"/>
      <c r="I219" s="7">
        <v>300000</v>
      </c>
      <c r="J219" s="12">
        <v>15000</v>
      </c>
      <c r="K219" s="12">
        <v>0</v>
      </c>
      <c r="L219" s="15">
        <v>455000</v>
      </c>
      <c r="M219" s="8">
        <v>770000</v>
      </c>
    </row>
    <row r="220" spans="1:15" x14ac:dyDescent="0.25">
      <c r="A220" s="44"/>
      <c r="B220" s="44"/>
      <c r="C220" s="44"/>
      <c r="D220" s="44"/>
      <c r="E220" s="44"/>
      <c r="F220" s="44"/>
      <c r="G220" s="44"/>
      <c r="H220" s="44"/>
      <c r="I220" s="44"/>
      <c r="J220" s="44"/>
      <c r="K220" s="44"/>
      <c r="L220" s="44"/>
      <c r="M220" s="44"/>
    </row>
    <row r="221" spans="1:15" x14ac:dyDescent="0.25">
      <c r="A221" s="3" t="s">
        <v>312</v>
      </c>
      <c r="B221" s="35" t="s">
        <v>313</v>
      </c>
      <c r="C221" s="35"/>
      <c r="D221" s="35"/>
      <c r="E221" s="35"/>
      <c r="F221" s="35"/>
      <c r="G221" s="35"/>
      <c r="H221" s="35"/>
      <c r="I221" s="35"/>
      <c r="J221" s="36"/>
      <c r="K221" s="36"/>
      <c r="L221" s="35"/>
      <c r="M221" s="37"/>
    </row>
    <row r="222" spans="1:15" x14ac:dyDescent="0.25">
      <c r="B222" s="4" t="s">
        <v>314</v>
      </c>
      <c r="C222" s="51" t="s">
        <v>315</v>
      </c>
      <c r="D222" s="51"/>
      <c r="E222" s="51"/>
      <c r="F222" s="51"/>
      <c r="G222" s="51"/>
      <c r="H222" s="52"/>
      <c r="I222" s="5">
        <v>50000</v>
      </c>
      <c r="J222" s="11">
        <v>0</v>
      </c>
      <c r="K222" s="11">
        <v>0</v>
      </c>
      <c r="L222" s="14">
        <v>0</v>
      </c>
      <c r="M222" s="6">
        <v>50000</v>
      </c>
    </row>
    <row r="223" spans="1:15" ht="15.95" customHeight="1" x14ac:dyDescent="0.25">
      <c r="A223" s="49" t="s">
        <v>316</v>
      </c>
      <c r="B223" s="36"/>
      <c r="C223" s="36"/>
      <c r="D223" s="36"/>
      <c r="E223" s="36"/>
      <c r="F223" s="36"/>
      <c r="G223" s="36"/>
      <c r="H223" s="50"/>
      <c r="I223" s="7">
        <v>50000</v>
      </c>
      <c r="J223" s="12">
        <v>0</v>
      </c>
      <c r="K223" s="12">
        <v>0</v>
      </c>
      <c r="L223" s="15">
        <v>0</v>
      </c>
      <c r="M223" s="8">
        <v>50000</v>
      </c>
    </row>
    <row r="224" spans="1:15" x14ac:dyDescent="0.25">
      <c r="A224" s="44"/>
      <c r="B224" s="44"/>
      <c r="C224" s="44"/>
      <c r="D224" s="44"/>
      <c r="E224" s="44"/>
      <c r="F224" s="44"/>
      <c r="G224" s="44"/>
      <c r="H224" s="44"/>
      <c r="I224" s="44"/>
      <c r="J224" s="44"/>
      <c r="K224" s="44"/>
      <c r="L224" s="44"/>
      <c r="M224" s="44"/>
    </row>
    <row r="225" spans="1:13" x14ac:dyDescent="0.25">
      <c r="A225" s="3" t="s">
        <v>317</v>
      </c>
      <c r="B225" s="35" t="s">
        <v>318</v>
      </c>
      <c r="C225" s="35"/>
      <c r="D225" s="35"/>
      <c r="E225" s="35"/>
      <c r="F225" s="35"/>
      <c r="G225" s="35"/>
      <c r="H225" s="35"/>
      <c r="I225" s="35"/>
      <c r="J225" s="36"/>
      <c r="K225" s="36"/>
      <c r="L225" s="35"/>
      <c r="M225" s="37"/>
    </row>
    <row r="226" spans="1:13" x14ac:dyDescent="0.25">
      <c r="B226" s="4" t="s">
        <v>319</v>
      </c>
      <c r="C226" s="51" t="s">
        <v>320</v>
      </c>
      <c r="D226" s="51"/>
      <c r="E226" s="51"/>
      <c r="F226" s="51"/>
      <c r="G226" s="51"/>
      <c r="H226" s="52"/>
      <c r="I226" s="5">
        <v>100000</v>
      </c>
      <c r="J226" s="11">
        <v>0</v>
      </c>
      <c r="K226" s="11">
        <v>0</v>
      </c>
      <c r="L226" s="14">
        <v>0</v>
      </c>
      <c r="M226" s="6">
        <v>100000</v>
      </c>
    </row>
    <row r="227" spans="1:13" ht="15.95" customHeight="1" x14ac:dyDescent="0.25">
      <c r="A227" s="49" t="s">
        <v>321</v>
      </c>
      <c r="B227" s="36"/>
      <c r="C227" s="36"/>
      <c r="D227" s="36"/>
      <c r="E227" s="36"/>
      <c r="F227" s="36"/>
      <c r="G227" s="36"/>
      <c r="H227" s="50"/>
      <c r="I227" s="7">
        <v>100000</v>
      </c>
      <c r="J227" s="12">
        <v>0</v>
      </c>
      <c r="K227" s="12">
        <v>0</v>
      </c>
      <c r="L227" s="15">
        <v>0</v>
      </c>
      <c r="M227" s="8">
        <v>100000</v>
      </c>
    </row>
    <row r="228" spans="1:13" x14ac:dyDescent="0.25">
      <c r="A228" s="44"/>
      <c r="B228" s="44"/>
      <c r="C228" s="44"/>
      <c r="D228" s="44"/>
      <c r="E228" s="44"/>
      <c r="F228" s="44"/>
      <c r="G228" s="44"/>
      <c r="H228" s="44"/>
      <c r="I228" s="44"/>
      <c r="J228" s="44"/>
      <c r="K228" s="44"/>
      <c r="L228" s="44"/>
      <c r="M228" s="44"/>
    </row>
    <row r="229" spans="1:13" x14ac:dyDescent="0.25">
      <c r="A229" s="3" t="s">
        <v>322</v>
      </c>
      <c r="B229" s="35" t="s">
        <v>323</v>
      </c>
      <c r="C229" s="35"/>
      <c r="D229" s="35"/>
      <c r="E229" s="35"/>
      <c r="F229" s="35"/>
      <c r="G229" s="35"/>
      <c r="H229" s="35"/>
      <c r="I229" s="35"/>
      <c r="J229" s="36"/>
      <c r="K229" s="36"/>
      <c r="L229" s="35"/>
      <c r="M229" s="37"/>
    </row>
    <row r="230" spans="1:13" x14ac:dyDescent="0.25">
      <c r="B230" s="4" t="s">
        <v>324</v>
      </c>
      <c r="C230" s="51" t="s">
        <v>325</v>
      </c>
      <c r="D230" s="51"/>
      <c r="E230" s="51"/>
      <c r="F230" s="51"/>
      <c r="G230" s="51"/>
      <c r="H230" s="52"/>
      <c r="I230" s="5">
        <v>200000</v>
      </c>
      <c r="J230" s="11">
        <v>824000</v>
      </c>
      <c r="K230" s="11">
        <v>0</v>
      </c>
      <c r="L230" s="14">
        <v>1300000</v>
      </c>
      <c r="M230" s="6">
        <f>I230+J230+L230</f>
        <v>2324000</v>
      </c>
    </row>
    <row r="231" spans="1:13" ht="15.95" customHeight="1" x14ac:dyDescent="0.25">
      <c r="A231" s="49" t="s">
        <v>326</v>
      </c>
      <c r="B231" s="36"/>
      <c r="C231" s="36"/>
      <c r="D231" s="36"/>
      <c r="E231" s="36"/>
      <c r="F231" s="36"/>
      <c r="G231" s="36"/>
      <c r="H231" s="50"/>
      <c r="I231" s="7">
        <v>200000</v>
      </c>
      <c r="J231" s="12">
        <v>824000</v>
      </c>
      <c r="K231" s="12">
        <v>0</v>
      </c>
      <c r="L231" s="15">
        <v>1300000</v>
      </c>
      <c r="M231" s="6">
        <f>I231+J231+L231</f>
        <v>2324000</v>
      </c>
    </row>
    <row r="232" spans="1:13" x14ac:dyDescent="0.25">
      <c r="A232" s="44"/>
      <c r="B232" s="44"/>
      <c r="C232" s="44"/>
      <c r="D232" s="44"/>
      <c r="E232" s="44"/>
      <c r="F232" s="44"/>
      <c r="G232" s="44"/>
      <c r="H232" s="44"/>
      <c r="I232" s="44"/>
      <c r="J232" s="44"/>
      <c r="K232" s="44"/>
      <c r="L232" s="44"/>
      <c r="M232" s="44"/>
    </row>
    <row r="233" spans="1:13" x14ac:dyDescent="0.25">
      <c r="A233" s="3" t="s">
        <v>327</v>
      </c>
      <c r="B233" s="35" t="s">
        <v>328</v>
      </c>
      <c r="C233" s="35"/>
      <c r="D233" s="35"/>
      <c r="E233" s="35"/>
      <c r="F233" s="35"/>
      <c r="G233" s="35"/>
      <c r="H233" s="35"/>
      <c r="I233" s="35"/>
      <c r="J233" s="36"/>
      <c r="K233" s="36"/>
      <c r="L233" s="35"/>
      <c r="M233" s="37"/>
    </row>
    <row r="234" spans="1:13" x14ac:dyDescent="0.25">
      <c r="B234" s="2" t="s">
        <v>329</v>
      </c>
      <c r="C234" s="38" t="s">
        <v>330</v>
      </c>
      <c r="D234" s="38"/>
      <c r="E234" s="38"/>
      <c r="F234" s="38"/>
      <c r="G234" s="38"/>
      <c r="H234" s="39"/>
      <c r="I234" s="5">
        <v>41130000</v>
      </c>
      <c r="J234" s="11">
        <v>0</v>
      </c>
      <c r="K234" s="11">
        <v>0</v>
      </c>
      <c r="L234" s="14">
        <v>0</v>
      </c>
      <c r="M234" s="6">
        <v>41130000</v>
      </c>
    </row>
    <row r="235" spans="1:13" x14ac:dyDescent="0.25">
      <c r="B235" s="2" t="s">
        <v>331</v>
      </c>
      <c r="C235" s="38" t="s">
        <v>332</v>
      </c>
      <c r="D235" s="38"/>
      <c r="E235" s="38"/>
      <c r="F235" s="38"/>
      <c r="G235" s="38"/>
      <c r="H235" s="39"/>
      <c r="I235" s="5">
        <v>950000</v>
      </c>
      <c r="J235" s="11">
        <v>10000</v>
      </c>
      <c r="K235" s="11">
        <v>0</v>
      </c>
      <c r="L235" s="14">
        <v>15000</v>
      </c>
      <c r="M235" s="6">
        <v>975000</v>
      </c>
    </row>
    <row r="236" spans="1:13" x14ac:dyDescent="0.25">
      <c r="B236" s="2" t="s">
        <v>333</v>
      </c>
      <c r="C236" s="38" t="s">
        <v>334</v>
      </c>
      <c r="D236" s="38"/>
      <c r="E236" s="38"/>
      <c r="F236" s="38"/>
      <c r="G236" s="38"/>
      <c r="H236" s="39"/>
      <c r="I236" s="5">
        <v>280000</v>
      </c>
      <c r="J236" s="11">
        <v>0</v>
      </c>
      <c r="K236" s="11">
        <v>0</v>
      </c>
      <c r="L236" s="14">
        <v>21000</v>
      </c>
      <c r="M236" s="6">
        <v>301000</v>
      </c>
    </row>
    <row r="237" spans="1:13" x14ac:dyDescent="0.25">
      <c r="B237" s="2" t="s">
        <v>335</v>
      </c>
      <c r="C237" s="38" t="s">
        <v>336</v>
      </c>
      <c r="D237" s="38"/>
      <c r="E237" s="38"/>
      <c r="F237" s="38"/>
      <c r="G237" s="38"/>
      <c r="H237" s="39"/>
      <c r="I237" s="5">
        <v>1455000</v>
      </c>
      <c r="J237" s="11">
        <v>0</v>
      </c>
      <c r="K237" s="11">
        <v>0</v>
      </c>
      <c r="L237" s="14">
        <v>0</v>
      </c>
      <c r="M237" s="6">
        <v>1455000</v>
      </c>
    </row>
    <row r="238" spans="1:13" x14ac:dyDescent="0.25">
      <c r="B238" s="4" t="s">
        <v>337</v>
      </c>
      <c r="C238" s="51" t="s">
        <v>338</v>
      </c>
      <c r="D238" s="51"/>
      <c r="E238" s="51"/>
      <c r="F238" s="51"/>
      <c r="G238" s="51"/>
      <c r="H238" s="52"/>
      <c r="I238" s="5">
        <v>0</v>
      </c>
      <c r="J238" s="11">
        <v>480000</v>
      </c>
      <c r="K238" s="11">
        <v>0</v>
      </c>
      <c r="L238" s="14">
        <v>0</v>
      </c>
      <c r="M238" s="6">
        <v>480000</v>
      </c>
    </row>
    <row r="239" spans="1:13" ht="15.95" customHeight="1" x14ac:dyDescent="0.25">
      <c r="A239" s="49" t="s">
        <v>339</v>
      </c>
      <c r="B239" s="36"/>
      <c r="C239" s="36"/>
      <c r="D239" s="36"/>
      <c r="E239" s="36"/>
      <c r="F239" s="36"/>
      <c r="G239" s="36"/>
      <c r="H239" s="50"/>
      <c r="I239" s="7">
        <v>43815000</v>
      </c>
      <c r="J239" s="12">
        <v>490000</v>
      </c>
      <c r="K239" s="12">
        <v>0</v>
      </c>
      <c r="L239" s="15">
        <f>SUM(L234:L238)</f>
        <v>36000</v>
      </c>
      <c r="M239" s="8">
        <v>44341000</v>
      </c>
    </row>
    <row r="240" spans="1:13" x14ac:dyDescent="0.25">
      <c r="A240" s="44"/>
      <c r="B240" s="44"/>
      <c r="C240" s="44"/>
      <c r="D240" s="44"/>
      <c r="E240" s="44"/>
      <c r="F240" s="44"/>
      <c r="G240" s="44"/>
      <c r="H240" s="44"/>
      <c r="I240" s="44"/>
      <c r="J240" s="44"/>
      <c r="K240" s="44"/>
      <c r="L240" s="44"/>
      <c r="M240" s="44"/>
    </row>
    <row r="241" spans="1:13" x14ac:dyDescent="0.25">
      <c r="A241" s="3" t="s">
        <v>340</v>
      </c>
      <c r="B241" s="35" t="s">
        <v>341</v>
      </c>
      <c r="C241" s="35"/>
      <c r="D241" s="35"/>
      <c r="E241" s="35"/>
      <c r="F241" s="35"/>
      <c r="G241" s="35"/>
      <c r="H241" s="35"/>
      <c r="I241" s="35"/>
      <c r="J241" s="36"/>
      <c r="K241" s="36"/>
      <c r="L241" s="35"/>
      <c r="M241" s="37"/>
    </row>
    <row r="242" spans="1:13" x14ac:dyDescent="0.25">
      <c r="B242" s="4" t="s">
        <v>342</v>
      </c>
      <c r="C242" s="51" t="s">
        <v>343</v>
      </c>
      <c r="D242" s="51"/>
      <c r="E242" s="51"/>
      <c r="F242" s="51"/>
      <c r="G242" s="51"/>
      <c r="H242" s="52"/>
      <c r="I242" s="5">
        <v>200000</v>
      </c>
      <c r="J242" s="11">
        <v>0</v>
      </c>
      <c r="K242" s="11">
        <v>0</v>
      </c>
      <c r="L242" s="14">
        <v>0</v>
      </c>
      <c r="M242" s="6">
        <v>200000</v>
      </c>
    </row>
    <row r="243" spans="1:13" ht="15.95" customHeight="1" x14ac:dyDescent="0.25">
      <c r="A243" s="49" t="s">
        <v>344</v>
      </c>
      <c r="B243" s="36"/>
      <c r="C243" s="36"/>
      <c r="D243" s="36"/>
      <c r="E243" s="36"/>
      <c r="F243" s="36"/>
      <c r="G243" s="36"/>
      <c r="H243" s="50"/>
      <c r="I243" s="7">
        <v>200000</v>
      </c>
      <c r="J243" s="12">
        <v>0</v>
      </c>
      <c r="K243" s="12">
        <v>0</v>
      </c>
      <c r="L243" s="15">
        <v>0</v>
      </c>
      <c r="M243" s="8">
        <v>200000</v>
      </c>
    </row>
    <row r="244" spans="1:13" x14ac:dyDescent="0.25">
      <c r="A244" s="44"/>
      <c r="B244" s="44"/>
      <c r="C244" s="44"/>
      <c r="D244" s="44"/>
      <c r="E244" s="44"/>
      <c r="F244" s="44"/>
      <c r="G244" s="44"/>
      <c r="H244" s="44"/>
      <c r="I244" s="44"/>
      <c r="J244" s="44"/>
      <c r="K244" s="44"/>
      <c r="L244" s="44"/>
      <c r="M244" s="44"/>
    </row>
    <row r="245" spans="1:13" x14ac:dyDescent="0.25">
      <c r="A245" s="3" t="s">
        <v>345</v>
      </c>
      <c r="B245" s="35" t="s">
        <v>346</v>
      </c>
      <c r="C245" s="35"/>
      <c r="D245" s="35"/>
      <c r="E245" s="35"/>
      <c r="F245" s="35"/>
      <c r="G245" s="35"/>
      <c r="H245" s="35"/>
      <c r="I245" s="35"/>
      <c r="J245" s="36"/>
      <c r="K245" s="36"/>
      <c r="L245" s="35"/>
      <c r="M245" s="37"/>
    </row>
    <row r="246" spans="1:13" x14ac:dyDescent="0.25">
      <c r="B246" s="4" t="s">
        <v>347</v>
      </c>
      <c r="C246" s="51" t="s">
        <v>348</v>
      </c>
      <c r="D246" s="51"/>
      <c r="E246" s="51"/>
      <c r="F246" s="51"/>
      <c r="G246" s="51"/>
      <c r="H246" s="52"/>
      <c r="I246" s="5">
        <v>970000</v>
      </c>
      <c r="J246" s="11">
        <v>0</v>
      </c>
      <c r="K246" s="11">
        <v>0</v>
      </c>
      <c r="L246" s="14">
        <v>0</v>
      </c>
      <c r="M246" s="6">
        <v>970000</v>
      </c>
    </row>
    <row r="247" spans="1:13" ht="15.95" customHeight="1" x14ac:dyDescent="0.25">
      <c r="A247" s="49" t="s">
        <v>349</v>
      </c>
      <c r="B247" s="36"/>
      <c r="C247" s="36"/>
      <c r="D247" s="36"/>
      <c r="E247" s="36"/>
      <c r="F247" s="36"/>
      <c r="G247" s="36"/>
      <c r="H247" s="50"/>
      <c r="I247" s="7">
        <v>970000</v>
      </c>
      <c r="J247" s="12">
        <v>0</v>
      </c>
      <c r="K247" s="12">
        <v>0</v>
      </c>
      <c r="L247" s="15">
        <v>0</v>
      </c>
      <c r="M247" s="8">
        <v>970000</v>
      </c>
    </row>
    <row r="248" spans="1:13" x14ac:dyDescent="0.25">
      <c r="A248" s="44"/>
      <c r="B248" s="44"/>
      <c r="C248" s="44"/>
      <c r="D248" s="44"/>
      <c r="E248" s="44"/>
      <c r="F248" s="44"/>
      <c r="G248" s="44"/>
      <c r="H248" s="44"/>
      <c r="I248" s="44"/>
      <c r="J248" s="44"/>
      <c r="K248" s="44"/>
      <c r="L248" s="44"/>
      <c r="M248" s="44"/>
    </row>
    <row r="249" spans="1:13" x14ac:dyDescent="0.25">
      <c r="A249" s="3" t="s">
        <v>350</v>
      </c>
      <c r="B249" s="35" t="s">
        <v>351</v>
      </c>
      <c r="C249" s="35"/>
      <c r="D249" s="35"/>
      <c r="E249" s="35"/>
      <c r="F249" s="35"/>
      <c r="G249" s="35"/>
      <c r="H249" s="35"/>
      <c r="I249" s="35"/>
      <c r="J249" s="36"/>
      <c r="K249" s="36"/>
      <c r="L249" s="35"/>
      <c r="M249" s="37"/>
    </row>
    <row r="250" spans="1:13" x14ac:dyDescent="0.25">
      <c r="B250" s="2" t="s">
        <v>352</v>
      </c>
      <c r="C250" s="38" t="s">
        <v>353</v>
      </c>
      <c r="D250" s="38"/>
      <c r="E250" s="38"/>
      <c r="F250" s="38"/>
      <c r="G250" s="38"/>
      <c r="H250" s="39"/>
      <c r="I250" s="5">
        <v>1332000</v>
      </c>
      <c r="J250" s="11">
        <v>0</v>
      </c>
      <c r="K250" s="11">
        <v>0</v>
      </c>
      <c r="L250" s="14">
        <v>0</v>
      </c>
      <c r="M250" s="6">
        <v>1332000</v>
      </c>
    </row>
    <row r="251" spans="1:13" x14ac:dyDescent="0.25">
      <c r="B251" s="4" t="s">
        <v>354</v>
      </c>
      <c r="C251" s="51" t="s">
        <v>355</v>
      </c>
      <c r="D251" s="51"/>
      <c r="E251" s="51"/>
      <c r="F251" s="51"/>
      <c r="G251" s="51"/>
      <c r="H251" s="52"/>
      <c r="I251" s="5">
        <v>0</v>
      </c>
      <c r="J251" s="11">
        <v>264000</v>
      </c>
      <c r="K251" s="11">
        <v>0</v>
      </c>
      <c r="L251" s="14">
        <v>50000</v>
      </c>
      <c r="M251" s="6">
        <v>314000</v>
      </c>
    </row>
    <row r="252" spans="1:13" ht="15.95" customHeight="1" x14ac:dyDescent="0.25">
      <c r="A252" s="49" t="s">
        <v>356</v>
      </c>
      <c r="B252" s="36"/>
      <c r="C252" s="36"/>
      <c r="D252" s="36"/>
      <c r="E252" s="36"/>
      <c r="F252" s="36"/>
      <c r="G252" s="36"/>
      <c r="H252" s="50"/>
      <c r="I252" s="7">
        <v>1332000</v>
      </c>
      <c r="J252" s="12">
        <v>264000</v>
      </c>
      <c r="K252" s="12">
        <v>0</v>
      </c>
      <c r="L252" s="15">
        <v>50000</v>
      </c>
      <c r="M252" s="8">
        <v>1646000</v>
      </c>
    </row>
    <row r="253" spans="1:13" x14ac:dyDescent="0.25">
      <c r="A253" s="44"/>
      <c r="B253" s="44"/>
      <c r="C253" s="44"/>
      <c r="D253" s="44"/>
      <c r="E253" s="44"/>
      <c r="F253" s="44"/>
      <c r="G253" s="44"/>
      <c r="H253" s="44"/>
      <c r="I253" s="44"/>
      <c r="J253" s="44"/>
      <c r="K253" s="44"/>
      <c r="L253" s="44"/>
      <c r="M253" s="44"/>
    </row>
    <row r="254" spans="1:13" x14ac:dyDescent="0.25">
      <c r="A254" s="3" t="s">
        <v>357</v>
      </c>
      <c r="B254" s="35" t="s">
        <v>358</v>
      </c>
      <c r="C254" s="35"/>
      <c r="D254" s="35"/>
      <c r="E254" s="35"/>
      <c r="F254" s="35"/>
      <c r="G254" s="35"/>
      <c r="H254" s="35"/>
      <c r="I254" s="35"/>
      <c r="J254" s="36"/>
      <c r="K254" s="36"/>
      <c r="L254" s="35"/>
      <c r="M254" s="37"/>
    </row>
    <row r="255" spans="1:13" x14ac:dyDescent="0.25">
      <c r="B255" s="2" t="s">
        <v>359</v>
      </c>
      <c r="C255" s="38" t="s">
        <v>360</v>
      </c>
      <c r="D255" s="38"/>
      <c r="E255" s="38"/>
      <c r="F255" s="38"/>
      <c r="G255" s="38"/>
      <c r="H255" s="39"/>
      <c r="I255" s="5">
        <v>218500</v>
      </c>
      <c r="J255" s="11">
        <v>0</v>
      </c>
      <c r="K255" s="11">
        <v>0</v>
      </c>
      <c r="L255" s="14">
        <v>0</v>
      </c>
      <c r="M255" s="6">
        <v>218500</v>
      </c>
    </row>
    <row r="256" spans="1:13" x14ac:dyDescent="0.25">
      <c r="B256" s="4" t="s">
        <v>361</v>
      </c>
      <c r="C256" s="51" t="s">
        <v>362</v>
      </c>
      <c r="D256" s="51"/>
      <c r="E256" s="51"/>
      <c r="F256" s="51"/>
      <c r="G256" s="51"/>
      <c r="H256" s="52"/>
      <c r="I256" s="5">
        <v>2080000</v>
      </c>
      <c r="J256" s="11">
        <v>15000</v>
      </c>
      <c r="K256" s="11">
        <v>0</v>
      </c>
      <c r="L256" s="14">
        <v>0</v>
      </c>
      <c r="M256" s="6">
        <v>2095000</v>
      </c>
    </row>
    <row r="257" spans="1:13" ht="15.95" customHeight="1" x14ac:dyDescent="0.25">
      <c r="A257" s="49" t="s">
        <v>363</v>
      </c>
      <c r="B257" s="36"/>
      <c r="C257" s="36"/>
      <c r="D257" s="36"/>
      <c r="E257" s="36"/>
      <c r="F257" s="36"/>
      <c r="G257" s="36"/>
      <c r="H257" s="50"/>
      <c r="I257" s="7">
        <v>2298500</v>
      </c>
      <c r="J257" s="12">
        <v>15000</v>
      </c>
      <c r="K257" s="12">
        <v>0</v>
      </c>
      <c r="L257" s="15">
        <v>0</v>
      </c>
      <c r="M257" s="8">
        <v>2313500</v>
      </c>
    </row>
    <row r="258" spans="1:13" x14ac:dyDescent="0.25">
      <c r="A258" s="44"/>
      <c r="B258" s="44"/>
      <c r="C258" s="44"/>
      <c r="D258" s="44"/>
      <c r="E258" s="44"/>
      <c r="F258" s="44"/>
      <c r="G258" s="44"/>
      <c r="H258" s="44"/>
      <c r="I258" s="44"/>
      <c r="J258" s="44"/>
      <c r="K258" s="44"/>
      <c r="L258" s="44"/>
      <c r="M258" s="44"/>
    </row>
    <row r="259" spans="1:13" x14ac:dyDescent="0.25">
      <c r="A259" s="3" t="s">
        <v>364</v>
      </c>
      <c r="B259" s="35" t="s">
        <v>365</v>
      </c>
      <c r="C259" s="35"/>
      <c r="D259" s="35"/>
      <c r="E259" s="35"/>
      <c r="F259" s="35"/>
      <c r="G259" s="35"/>
      <c r="H259" s="35"/>
      <c r="I259" s="35"/>
      <c r="J259" s="36"/>
      <c r="K259" s="36"/>
      <c r="L259" s="35"/>
      <c r="M259" s="37"/>
    </row>
    <row r="260" spans="1:13" x14ac:dyDescent="0.25">
      <c r="B260" s="4" t="s">
        <v>366</v>
      </c>
      <c r="C260" s="51" t="s">
        <v>367</v>
      </c>
      <c r="D260" s="51"/>
      <c r="E260" s="51"/>
      <c r="F260" s="51"/>
      <c r="G260" s="51"/>
      <c r="H260" s="52"/>
      <c r="I260" s="5">
        <v>5000</v>
      </c>
      <c r="J260" s="11">
        <v>0</v>
      </c>
      <c r="K260" s="11">
        <v>0</v>
      </c>
      <c r="L260" s="14">
        <v>0</v>
      </c>
      <c r="M260" s="6">
        <v>5000</v>
      </c>
    </row>
    <row r="261" spans="1:13" ht="15.95" customHeight="1" x14ac:dyDescent="0.25">
      <c r="A261" s="49" t="s">
        <v>368</v>
      </c>
      <c r="B261" s="36"/>
      <c r="C261" s="36"/>
      <c r="D261" s="36"/>
      <c r="E261" s="36"/>
      <c r="F261" s="36"/>
      <c r="G261" s="36"/>
      <c r="H261" s="50"/>
      <c r="I261" s="7">
        <v>5000</v>
      </c>
      <c r="J261" s="12">
        <v>0</v>
      </c>
      <c r="K261" s="12">
        <v>0</v>
      </c>
      <c r="L261" s="15">
        <v>0</v>
      </c>
      <c r="M261" s="8">
        <v>5000</v>
      </c>
    </row>
    <row r="262" spans="1:13" x14ac:dyDescent="0.25">
      <c r="A262" s="44"/>
      <c r="B262" s="44"/>
      <c r="C262" s="44"/>
      <c r="D262" s="44"/>
      <c r="E262" s="44"/>
      <c r="F262" s="44"/>
      <c r="G262" s="44"/>
      <c r="H262" s="44"/>
      <c r="I262" s="44"/>
      <c r="J262" s="44"/>
      <c r="K262" s="44"/>
      <c r="L262" s="44"/>
      <c r="M262" s="44"/>
    </row>
    <row r="263" spans="1:13" x14ac:dyDescent="0.25">
      <c r="A263" s="3" t="s">
        <v>369</v>
      </c>
      <c r="B263" s="35" t="s">
        <v>370</v>
      </c>
      <c r="C263" s="35"/>
      <c r="D263" s="35"/>
      <c r="E263" s="35"/>
      <c r="F263" s="35"/>
      <c r="G263" s="35"/>
      <c r="H263" s="35"/>
      <c r="I263" s="35"/>
      <c r="J263" s="36"/>
      <c r="K263" s="36"/>
      <c r="L263" s="35"/>
      <c r="M263" s="37"/>
    </row>
    <row r="264" spans="1:13" x14ac:dyDescent="0.25">
      <c r="B264" s="4" t="s">
        <v>371</v>
      </c>
      <c r="C264" s="51" t="s">
        <v>370</v>
      </c>
      <c r="D264" s="51"/>
      <c r="E264" s="51"/>
      <c r="F264" s="51"/>
      <c r="G264" s="51"/>
      <c r="H264" s="52"/>
      <c r="I264" s="5">
        <v>50000</v>
      </c>
      <c r="J264" s="11">
        <v>0</v>
      </c>
      <c r="K264" s="11">
        <v>0</v>
      </c>
      <c r="L264" s="14">
        <v>0</v>
      </c>
      <c r="M264" s="6">
        <v>50000</v>
      </c>
    </row>
    <row r="265" spans="1:13" ht="15.95" customHeight="1" x14ac:dyDescent="0.25">
      <c r="A265" s="49" t="s">
        <v>372</v>
      </c>
      <c r="B265" s="36"/>
      <c r="C265" s="36"/>
      <c r="D265" s="36"/>
      <c r="E265" s="36"/>
      <c r="F265" s="36"/>
      <c r="G265" s="36"/>
      <c r="H265" s="50"/>
      <c r="I265" s="7">
        <v>50000</v>
      </c>
      <c r="J265" s="12">
        <v>0</v>
      </c>
      <c r="K265" s="12">
        <v>0</v>
      </c>
      <c r="L265" s="15">
        <v>0</v>
      </c>
      <c r="M265" s="8">
        <v>50000</v>
      </c>
    </row>
    <row r="266" spans="1:13" x14ac:dyDescent="0.25">
      <c r="A266" s="44"/>
      <c r="B266" s="44"/>
      <c r="C266" s="44"/>
      <c r="D266" s="44"/>
      <c r="E266" s="44"/>
      <c r="F266" s="44"/>
      <c r="G266" s="44"/>
      <c r="H266" s="44"/>
      <c r="I266" s="44"/>
      <c r="J266" s="44"/>
      <c r="K266" s="44"/>
      <c r="L266" s="44"/>
      <c r="M266" s="44"/>
    </row>
    <row r="267" spans="1:13" x14ac:dyDescent="0.25">
      <c r="A267" s="3" t="s">
        <v>373</v>
      </c>
      <c r="B267" s="35" t="s">
        <v>374</v>
      </c>
      <c r="C267" s="35"/>
      <c r="D267" s="35"/>
      <c r="E267" s="35"/>
      <c r="F267" s="35"/>
      <c r="G267" s="35"/>
      <c r="H267" s="35"/>
      <c r="I267" s="35"/>
      <c r="J267" s="36"/>
      <c r="K267" s="36"/>
      <c r="L267" s="35"/>
      <c r="M267" s="37"/>
    </row>
    <row r="268" spans="1:13" x14ac:dyDescent="0.25">
      <c r="B268" s="4" t="s">
        <v>375</v>
      </c>
      <c r="C268" s="51" t="s">
        <v>376</v>
      </c>
      <c r="D268" s="51"/>
      <c r="E268" s="51"/>
      <c r="F268" s="51"/>
      <c r="G268" s="51"/>
      <c r="H268" s="52"/>
      <c r="I268" s="5">
        <v>20000</v>
      </c>
      <c r="J268" s="11">
        <v>0</v>
      </c>
      <c r="K268" s="11">
        <v>0</v>
      </c>
      <c r="L268" s="14">
        <v>0</v>
      </c>
      <c r="M268" s="6">
        <v>20000</v>
      </c>
    </row>
    <row r="269" spans="1:13" ht="15.95" customHeight="1" x14ac:dyDescent="0.25">
      <c r="A269" s="49" t="s">
        <v>377</v>
      </c>
      <c r="B269" s="36"/>
      <c r="C269" s="36"/>
      <c r="D269" s="36"/>
      <c r="E269" s="36"/>
      <c r="F269" s="36"/>
      <c r="G269" s="36"/>
      <c r="H269" s="50"/>
      <c r="I269" s="7">
        <v>20000</v>
      </c>
      <c r="J269" s="12">
        <v>0</v>
      </c>
      <c r="K269" s="12">
        <v>0</v>
      </c>
      <c r="L269" s="15">
        <v>0</v>
      </c>
      <c r="M269" s="8">
        <v>20000</v>
      </c>
    </row>
    <row r="270" spans="1:13" x14ac:dyDescent="0.25">
      <c r="A270" s="44"/>
      <c r="B270" s="44"/>
      <c r="C270" s="44"/>
      <c r="D270" s="44"/>
      <c r="E270" s="44"/>
      <c r="F270" s="44"/>
      <c r="G270" s="44"/>
      <c r="H270" s="44"/>
      <c r="I270" s="44"/>
      <c r="J270" s="44"/>
      <c r="K270" s="44"/>
      <c r="L270" s="44"/>
      <c r="M270" s="44"/>
    </row>
    <row r="271" spans="1:13" x14ac:dyDescent="0.25">
      <c r="A271" s="3" t="s">
        <v>378</v>
      </c>
      <c r="B271" s="35" t="s">
        <v>379</v>
      </c>
      <c r="C271" s="35"/>
      <c r="D271" s="35"/>
      <c r="E271" s="35"/>
      <c r="F271" s="35"/>
      <c r="G271" s="35"/>
      <c r="H271" s="35"/>
      <c r="I271" s="35"/>
      <c r="J271" s="36"/>
      <c r="K271" s="36"/>
      <c r="L271" s="35"/>
      <c r="M271" s="37"/>
    </row>
    <row r="272" spans="1:13" x14ac:dyDescent="0.25">
      <c r="B272" s="2" t="s">
        <v>380</v>
      </c>
      <c r="C272" s="38" t="s">
        <v>381</v>
      </c>
      <c r="D272" s="38"/>
      <c r="E272" s="38"/>
      <c r="F272" s="38"/>
      <c r="G272" s="38"/>
      <c r="H272" s="39"/>
      <c r="I272" s="5">
        <v>7431000</v>
      </c>
      <c r="J272" s="11">
        <v>0</v>
      </c>
      <c r="K272" s="11">
        <v>0</v>
      </c>
      <c r="L272" s="14">
        <v>0</v>
      </c>
      <c r="M272" s="6">
        <v>7431000</v>
      </c>
    </row>
    <row r="273" spans="1:13" x14ac:dyDescent="0.25">
      <c r="B273" s="4" t="s">
        <v>382</v>
      </c>
      <c r="C273" s="51" t="s">
        <v>383</v>
      </c>
      <c r="D273" s="51"/>
      <c r="E273" s="51"/>
      <c r="F273" s="51"/>
      <c r="G273" s="51"/>
      <c r="H273" s="52"/>
      <c r="I273" s="5">
        <v>227000</v>
      </c>
      <c r="J273" s="11">
        <v>0</v>
      </c>
      <c r="K273" s="11">
        <v>0</v>
      </c>
      <c r="L273" s="14">
        <v>0</v>
      </c>
      <c r="M273" s="6">
        <v>227000</v>
      </c>
    </row>
    <row r="274" spans="1:13" ht="15.95" customHeight="1" x14ac:dyDescent="0.25">
      <c r="A274" s="49" t="s">
        <v>384</v>
      </c>
      <c r="B274" s="36"/>
      <c r="C274" s="36"/>
      <c r="D274" s="36"/>
      <c r="E274" s="36"/>
      <c r="F274" s="36"/>
      <c r="G274" s="36"/>
      <c r="H274" s="50"/>
      <c r="I274" s="7">
        <v>7658000</v>
      </c>
      <c r="J274" s="12">
        <v>0</v>
      </c>
      <c r="K274" s="12">
        <v>0</v>
      </c>
      <c r="L274" s="15">
        <v>0</v>
      </c>
      <c r="M274" s="8">
        <v>7658000</v>
      </c>
    </row>
    <row r="275" spans="1:13" x14ac:dyDescent="0.25">
      <c r="A275" s="44"/>
      <c r="B275" s="44"/>
      <c r="C275" s="44"/>
      <c r="D275" s="44"/>
      <c r="E275" s="44"/>
      <c r="F275" s="44"/>
      <c r="G275" s="44"/>
      <c r="H275" s="44"/>
      <c r="I275" s="44"/>
      <c r="J275" s="44"/>
      <c r="K275" s="44"/>
      <c r="L275" s="44"/>
      <c r="M275" s="44"/>
    </row>
    <row r="276" spans="1:13" x14ac:dyDescent="0.25">
      <c r="A276" s="3" t="s">
        <v>385</v>
      </c>
      <c r="B276" s="35" t="s">
        <v>386</v>
      </c>
      <c r="C276" s="35"/>
      <c r="D276" s="35"/>
      <c r="E276" s="35"/>
      <c r="F276" s="35"/>
      <c r="G276" s="35"/>
      <c r="H276" s="35"/>
      <c r="I276" s="35"/>
      <c r="J276" s="36"/>
      <c r="K276" s="36"/>
      <c r="L276" s="35"/>
      <c r="M276" s="37"/>
    </row>
    <row r="277" spans="1:13" x14ac:dyDescent="0.25">
      <c r="B277" s="4" t="s">
        <v>387</v>
      </c>
      <c r="C277" s="51" t="s">
        <v>388</v>
      </c>
      <c r="D277" s="51"/>
      <c r="E277" s="51"/>
      <c r="F277" s="51"/>
      <c r="G277" s="51"/>
      <c r="H277" s="52"/>
      <c r="I277" s="5">
        <v>1799000</v>
      </c>
      <c r="J277" s="11">
        <v>0</v>
      </c>
      <c r="K277" s="11">
        <v>0</v>
      </c>
      <c r="L277" s="14">
        <v>22000</v>
      </c>
      <c r="M277" s="6">
        <v>1821000</v>
      </c>
    </row>
    <row r="278" spans="1:13" ht="15.95" customHeight="1" x14ac:dyDescent="0.25">
      <c r="A278" s="49" t="s">
        <v>389</v>
      </c>
      <c r="B278" s="36"/>
      <c r="C278" s="36"/>
      <c r="D278" s="36"/>
      <c r="E278" s="36"/>
      <c r="F278" s="36"/>
      <c r="G278" s="36"/>
      <c r="H278" s="50"/>
      <c r="I278" s="7">
        <v>1799000</v>
      </c>
      <c r="J278" s="12">
        <v>0</v>
      </c>
      <c r="K278" s="12">
        <v>0</v>
      </c>
      <c r="L278" s="15">
        <v>22000</v>
      </c>
      <c r="M278" s="8">
        <v>1821000</v>
      </c>
    </row>
    <row r="279" spans="1:13" x14ac:dyDescent="0.25">
      <c r="A279" s="44"/>
      <c r="B279" s="44"/>
      <c r="C279" s="44"/>
      <c r="D279" s="44"/>
      <c r="E279" s="44"/>
      <c r="F279" s="44"/>
      <c r="G279" s="44"/>
      <c r="H279" s="44"/>
      <c r="I279" s="44"/>
      <c r="J279" s="44"/>
      <c r="K279" s="44"/>
      <c r="L279" s="44"/>
      <c r="M279" s="44"/>
    </row>
    <row r="280" spans="1:13" x14ac:dyDescent="0.25">
      <c r="A280" s="3" t="s">
        <v>390</v>
      </c>
      <c r="B280" s="35" t="s">
        <v>391</v>
      </c>
      <c r="C280" s="35"/>
      <c r="D280" s="35"/>
      <c r="E280" s="35"/>
      <c r="F280" s="35"/>
      <c r="G280" s="35"/>
      <c r="H280" s="35"/>
      <c r="I280" s="35"/>
      <c r="J280" s="36"/>
      <c r="K280" s="36"/>
      <c r="L280" s="35"/>
      <c r="M280" s="37"/>
    </row>
    <row r="281" spans="1:13" x14ac:dyDescent="0.25">
      <c r="B281" s="4" t="s">
        <v>392</v>
      </c>
      <c r="C281" s="51" t="s">
        <v>393</v>
      </c>
      <c r="D281" s="51"/>
      <c r="E281" s="51"/>
      <c r="F281" s="51"/>
      <c r="G281" s="51"/>
      <c r="H281" s="52"/>
      <c r="I281" s="5">
        <v>4137000</v>
      </c>
      <c r="J281" s="11">
        <v>0</v>
      </c>
      <c r="K281" s="11">
        <v>0</v>
      </c>
      <c r="L281" s="14">
        <v>0</v>
      </c>
      <c r="M281" s="6">
        <v>4137000</v>
      </c>
    </row>
    <row r="282" spans="1:13" ht="15.95" customHeight="1" x14ac:dyDescent="0.25">
      <c r="A282" s="49" t="s">
        <v>394</v>
      </c>
      <c r="B282" s="36"/>
      <c r="C282" s="36"/>
      <c r="D282" s="36"/>
      <c r="E282" s="36"/>
      <c r="F282" s="36"/>
      <c r="G282" s="36"/>
      <c r="H282" s="50"/>
      <c r="I282" s="7">
        <v>4137000</v>
      </c>
      <c r="J282" s="12">
        <v>0</v>
      </c>
      <c r="K282" s="12">
        <v>0</v>
      </c>
      <c r="L282" s="15">
        <v>0</v>
      </c>
      <c r="M282" s="8">
        <v>4137000</v>
      </c>
    </row>
    <row r="283" spans="1:13" x14ac:dyDescent="0.25">
      <c r="A283" s="44"/>
      <c r="B283" s="44"/>
      <c r="C283" s="44"/>
      <c r="D283" s="44"/>
      <c r="E283" s="44"/>
      <c r="F283" s="44"/>
      <c r="G283" s="44"/>
      <c r="H283" s="44"/>
      <c r="I283" s="44"/>
      <c r="J283" s="44"/>
      <c r="K283" s="44"/>
      <c r="L283" s="44"/>
      <c r="M283" s="44"/>
    </row>
    <row r="284" spans="1:13" x14ac:dyDescent="0.25">
      <c r="A284" s="3" t="s">
        <v>395</v>
      </c>
      <c r="B284" s="35" t="s">
        <v>396</v>
      </c>
      <c r="C284" s="35"/>
      <c r="D284" s="35"/>
      <c r="E284" s="35"/>
      <c r="F284" s="35"/>
      <c r="G284" s="35"/>
      <c r="H284" s="35"/>
      <c r="I284" s="35"/>
      <c r="J284" s="36"/>
      <c r="K284" s="36"/>
      <c r="L284" s="35"/>
      <c r="M284" s="37"/>
    </row>
    <row r="285" spans="1:13" x14ac:dyDescent="0.25">
      <c r="B285" s="4" t="s">
        <v>397</v>
      </c>
      <c r="C285" s="51" t="s">
        <v>398</v>
      </c>
      <c r="D285" s="51"/>
      <c r="E285" s="51"/>
      <c r="F285" s="51"/>
      <c r="G285" s="51"/>
      <c r="H285" s="52"/>
      <c r="I285" s="5">
        <v>0</v>
      </c>
      <c r="J285" s="11">
        <v>0</v>
      </c>
      <c r="K285" s="11">
        <v>340000</v>
      </c>
      <c r="L285" s="14">
        <v>0</v>
      </c>
      <c r="M285" s="6">
        <v>340000</v>
      </c>
    </row>
    <row r="286" spans="1:13" ht="15.95" customHeight="1" x14ac:dyDescent="0.25">
      <c r="A286" s="49" t="s">
        <v>399</v>
      </c>
      <c r="B286" s="36"/>
      <c r="C286" s="36"/>
      <c r="D286" s="36"/>
      <c r="E286" s="36"/>
      <c r="F286" s="36"/>
      <c r="G286" s="36"/>
      <c r="H286" s="50"/>
      <c r="I286" s="7">
        <v>0</v>
      </c>
      <c r="J286" s="12">
        <v>0</v>
      </c>
      <c r="K286" s="12">
        <v>340000</v>
      </c>
      <c r="L286" s="15">
        <v>0</v>
      </c>
      <c r="M286" s="8">
        <v>340000</v>
      </c>
    </row>
    <row r="287" spans="1:13" x14ac:dyDescent="0.25">
      <c r="A287" s="44"/>
      <c r="B287" s="44"/>
      <c r="C287" s="44"/>
      <c r="D287" s="44"/>
      <c r="E287" s="44"/>
      <c r="F287" s="44"/>
      <c r="G287" s="44"/>
      <c r="H287" s="44"/>
      <c r="I287" s="44"/>
      <c r="J287" s="44"/>
      <c r="K287" s="44"/>
      <c r="L287" s="44"/>
      <c r="M287" s="44"/>
    </row>
    <row r="288" spans="1:13" x14ac:dyDescent="0.25">
      <c r="A288" s="3" t="s">
        <v>400</v>
      </c>
      <c r="B288" s="35" t="s">
        <v>401</v>
      </c>
      <c r="C288" s="35"/>
      <c r="D288" s="35"/>
      <c r="E288" s="35"/>
      <c r="F288" s="35"/>
      <c r="G288" s="35"/>
      <c r="H288" s="35"/>
      <c r="I288" s="35"/>
      <c r="J288" s="36"/>
      <c r="K288" s="36"/>
      <c r="L288" s="35"/>
      <c r="M288" s="37"/>
    </row>
    <row r="289" spans="1:13" x14ac:dyDescent="0.25">
      <c r="B289" s="2" t="s">
        <v>402</v>
      </c>
      <c r="C289" s="38" t="s">
        <v>403</v>
      </c>
      <c r="D289" s="38"/>
      <c r="E289" s="38"/>
      <c r="F289" s="38"/>
      <c r="G289" s="38"/>
      <c r="H289" s="39"/>
      <c r="I289" s="5">
        <v>7819000</v>
      </c>
      <c r="J289" s="11">
        <v>0</v>
      </c>
      <c r="K289" s="11">
        <v>0</v>
      </c>
      <c r="L289" s="14">
        <v>0</v>
      </c>
      <c r="M289" s="6">
        <v>7819000</v>
      </c>
    </row>
    <row r="290" spans="1:13" x14ac:dyDescent="0.25">
      <c r="B290" s="2" t="s">
        <v>404</v>
      </c>
      <c r="C290" s="38" t="s">
        <v>405</v>
      </c>
      <c r="D290" s="38"/>
      <c r="E290" s="38"/>
      <c r="F290" s="38"/>
      <c r="G290" s="38"/>
      <c r="H290" s="39"/>
      <c r="I290" s="5">
        <v>584000</v>
      </c>
      <c r="J290" s="11">
        <v>0</v>
      </c>
      <c r="K290" s="11">
        <v>0</v>
      </c>
      <c r="L290" s="14">
        <v>40000</v>
      </c>
      <c r="M290" s="6">
        <v>624000</v>
      </c>
    </row>
    <row r="291" spans="1:13" x14ac:dyDescent="0.25">
      <c r="B291" s="4" t="s">
        <v>406</v>
      </c>
      <c r="C291" s="51" t="s">
        <v>407</v>
      </c>
      <c r="D291" s="51"/>
      <c r="E291" s="51"/>
      <c r="F291" s="51"/>
      <c r="G291" s="51"/>
      <c r="H291" s="52"/>
      <c r="I291" s="5">
        <v>200000</v>
      </c>
      <c r="J291" s="11">
        <v>0</v>
      </c>
      <c r="K291" s="11">
        <v>0</v>
      </c>
      <c r="L291" s="14">
        <v>0</v>
      </c>
      <c r="M291" s="6">
        <v>200000</v>
      </c>
    </row>
    <row r="292" spans="1:13" ht="15.95" customHeight="1" x14ac:dyDescent="0.25">
      <c r="A292" s="49" t="s">
        <v>408</v>
      </c>
      <c r="B292" s="36"/>
      <c r="C292" s="36"/>
      <c r="D292" s="36"/>
      <c r="E292" s="36"/>
      <c r="F292" s="36"/>
      <c r="G292" s="36"/>
      <c r="H292" s="50"/>
      <c r="I292" s="7">
        <v>8603000</v>
      </c>
      <c r="J292" s="12">
        <v>0</v>
      </c>
      <c r="K292" s="12">
        <v>0</v>
      </c>
      <c r="L292" s="15">
        <v>40000</v>
      </c>
      <c r="M292" s="8">
        <v>8643000</v>
      </c>
    </row>
    <row r="293" spans="1:13" x14ac:dyDescent="0.25">
      <c r="A293" s="44"/>
      <c r="B293" s="44"/>
      <c r="C293" s="44"/>
      <c r="D293" s="44"/>
      <c r="E293" s="44"/>
      <c r="F293" s="44"/>
      <c r="G293" s="44"/>
      <c r="H293" s="44"/>
      <c r="I293" s="44"/>
      <c r="J293" s="44"/>
      <c r="K293" s="44"/>
      <c r="L293" s="44"/>
      <c r="M293" s="44"/>
    </row>
    <row r="294" spans="1:13" x14ac:dyDescent="0.25">
      <c r="A294" s="3" t="s">
        <v>409</v>
      </c>
      <c r="B294" s="35" t="s">
        <v>410</v>
      </c>
      <c r="C294" s="35"/>
      <c r="D294" s="35"/>
      <c r="E294" s="35"/>
      <c r="F294" s="35"/>
      <c r="G294" s="35"/>
      <c r="H294" s="35"/>
      <c r="I294" s="35"/>
      <c r="J294" s="36"/>
      <c r="K294" s="36"/>
      <c r="L294" s="35"/>
      <c r="M294" s="37"/>
    </row>
    <row r="295" spans="1:13" x14ac:dyDescent="0.25">
      <c r="B295" s="2" t="s">
        <v>411</v>
      </c>
      <c r="C295" s="38" t="s">
        <v>412</v>
      </c>
      <c r="D295" s="38"/>
      <c r="E295" s="38"/>
      <c r="F295" s="38"/>
      <c r="G295" s="38"/>
      <c r="H295" s="39"/>
      <c r="I295" s="5">
        <v>41513000</v>
      </c>
      <c r="J295" s="11">
        <v>0</v>
      </c>
      <c r="K295" s="11">
        <v>0</v>
      </c>
      <c r="L295" s="14">
        <v>216000</v>
      </c>
      <c r="M295" s="6">
        <v>41729000</v>
      </c>
    </row>
    <row r="296" spans="1:13" x14ac:dyDescent="0.25">
      <c r="B296" s="4" t="s">
        <v>413</v>
      </c>
      <c r="C296" s="51" t="s">
        <v>414</v>
      </c>
      <c r="D296" s="51"/>
      <c r="E296" s="51"/>
      <c r="F296" s="51"/>
      <c r="G296" s="51"/>
      <c r="H296" s="52"/>
      <c r="I296" s="5">
        <v>2337000</v>
      </c>
      <c r="J296" s="11">
        <v>196500</v>
      </c>
      <c r="K296" s="11">
        <v>0</v>
      </c>
      <c r="L296" s="14">
        <v>10000</v>
      </c>
      <c r="M296" s="6">
        <v>2543500</v>
      </c>
    </row>
    <row r="297" spans="1:13" ht="15.95" customHeight="1" x14ac:dyDescent="0.25">
      <c r="A297" s="49" t="s">
        <v>415</v>
      </c>
      <c r="B297" s="36"/>
      <c r="C297" s="36"/>
      <c r="D297" s="36"/>
      <c r="E297" s="36"/>
      <c r="F297" s="36"/>
      <c r="G297" s="36"/>
      <c r="H297" s="50"/>
      <c r="I297" s="7">
        <v>43850000</v>
      </c>
      <c r="J297" s="12">
        <v>196500</v>
      </c>
      <c r="K297" s="12">
        <v>0</v>
      </c>
      <c r="L297" s="15">
        <f>SUM(L295:L296)</f>
        <v>226000</v>
      </c>
      <c r="M297" s="8">
        <v>44272500</v>
      </c>
    </row>
    <row r="298" spans="1:13" x14ac:dyDescent="0.25">
      <c r="A298" s="44"/>
      <c r="B298" s="44"/>
      <c r="C298" s="44"/>
      <c r="D298" s="44"/>
      <c r="E298" s="44"/>
      <c r="F298" s="44"/>
      <c r="G298" s="44"/>
      <c r="H298" s="44"/>
      <c r="I298" s="44"/>
      <c r="J298" s="44"/>
      <c r="K298" s="44"/>
      <c r="L298" s="44"/>
      <c r="M298" s="44"/>
    </row>
    <row r="299" spans="1:13" x14ac:dyDescent="0.25">
      <c r="A299" s="3" t="s">
        <v>416</v>
      </c>
      <c r="B299" s="35" t="s">
        <v>417</v>
      </c>
      <c r="C299" s="35"/>
      <c r="D299" s="35"/>
      <c r="E299" s="35"/>
      <c r="F299" s="35"/>
      <c r="G299" s="35"/>
      <c r="H299" s="35"/>
      <c r="I299" s="35"/>
      <c r="J299" s="36"/>
      <c r="K299" s="36"/>
      <c r="L299" s="35"/>
      <c r="M299" s="37"/>
    </row>
    <row r="300" spans="1:13" x14ac:dyDescent="0.25">
      <c r="B300" s="4" t="s">
        <v>418</v>
      </c>
      <c r="C300" s="51" t="s">
        <v>419</v>
      </c>
      <c r="D300" s="51"/>
      <c r="E300" s="51"/>
      <c r="F300" s="51"/>
      <c r="G300" s="51"/>
      <c r="H300" s="52"/>
      <c r="I300" s="5">
        <v>200000</v>
      </c>
      <c r="J300" s="11">
        <v>100000</v>
      </c>
      <c r="K300" s="11">
        <v>0</v>
      </c>
      <c r="L300" s="14">
        <v>0</v>
      </c>
      <c r="M300" s="6">
        <v>300000</v>
      </c>
    </row>
    <row r="301" spans="1:13" ht="15.95" customHeight="1" x14ac:dyDescent="0.25">
      <c r="A301" s="49" t="s">
        <v>420</v>
      </c>
      <c r="B301" s="36"/>
      <c r="C301" s="36"/>
      <c r="D301" s="36"/>
      <c r="E301" s="36"/>
      <c r="F301" s="36"/>
      <c r="G301" s="36"/>
      <c r="H301" s="50"/>
      <c r="I301" s="7">
        <v>200000</v>
      </c>
      <c r="J301" s="12">
        <v>100000</v>
      </c>
      <c r="K301" s="12">
        <v>0</v>
      </c>
      <c r="L301" s="15">
        <v>0</v>
      </c>
      <c r="M301" s="8">
        <v>300000</v>
      </c>
    </row>
    <row r="302" spans="1:13" x14ac:dyDescent="0.25">
      <c r="A302" s="44"/>
      <c r="B302" s="44"/>
      <c r="C302" s="44"/>
      <c r="D302" s="44"/>
      <c r="E302" s="44"/>
      <c r="F302" s="44"/>
      <c r="G302" s="44"/>
      <c r="H302" s="44"/>
      <c r="I302" s="44"/>
      <c r="J302" s="44"/>
      <c r="K302" s="44"/>
      <c r="L302" s="44"/>
      <c r="M302" s="44"/>
    </row>
    <row r="303" spans="1:13" x14ac:dyDescent="0.25">
      <c r="A303" s="3" t="s">
        <v>421</v>
      </c>
      <c r="B303" s="35" t="s">
        <v>422</v>
      </c>
      <c r="C303" s="35"/>
      <c r="D303" s="35"/>
      <c r="E303" s="35"/>
      <c r="F303" s="35"/>
      <c r="G303" s="35"/>
      <c r="H303" s="35"/>
      <c r="I303" s="35"/>
      <c r="J303" s="36"/>
      <c r="K303" s="36"/>
      <c r="L303" s="35"/>
      <c r="M303" s="37"/>
    </row>
    <row r="304" spans="1:13" x14ac:dyDescent="0.25">
      <c r="B304" s="2" t="s">
        <v>423</v>
      </c>
      <c r="C304" s="38" t="s">
        <v>424</v>
      </c>
      <c r="D304" s="38"/>
      <c r="E304" s="38"/>
      <c r="F304" s="38"/>
      <c r="G304" s="38"/>
      <c r="H304" s="39"/>
      <c r="I304" s="5">
        <v>15000</v>
      </c>
      <c r="J304" s="11">
        <v>0</v>
      </c>
      <c r="K304" s="11">
        <v>0</v>
      </c>
      <c r="L304" s="14">
        <v>7200</v>
      </c>
      <c r="M304" s="6">
        <v>22200</v>
      </c>
    </row>
    <row r="305" spans="1:13" x14ac:dyDescent="0.25">
      <c r="B305" s="4" t="s">
        <v>425</v>
      </c>
      <c r="C305" s="51" t="s">
        <v>426</v>
      </c>
      <c r="D305" s="51"/>
      <c r="E305" s="51"/>
      <c r="F305" s="51"/>
      <c r="G305" s="51"/>
      <c r="H305" s="52"/>
      <c r="I305" s="5">
        <v>100000</v>
      </c>
      <c r="J305" s="11">
        <v>0</v>
      </c>
      <c r="K305" s="11">
        <v>0</v>
      </c>
      <c r="L305" s="14">
        <v>0</v>
      </c>
      <c r="M305" s="6">
        <v>100000</v>
      </c>
    </row>
    <row r="306" spans="1:13" ht="15.95" customHeight="1" x14ac:dyDescent="0.25">
      <c r="A306" s="49" t="s">
        <v>427</v>
      </c>
      <c r="B306" s="36"/>
      <c r="C306" s="36"/>
      <c r="D306" s="36"/>
      <c r="E306" s="36"/>
      <c r="F306" s="36"/>
      <c r="G306" s="36"/>
      <c r="H306" s="50"/>
      <c r="I306" s="7">
        <v>115000</v>
      </c>
      <c r="J306" s="12">
        <v>0</v>
      </c>
      <c r="K306" s="12">
        <v>0</v>
      </c>
      <c r="L306" s="15">
        <v>7200</v>
      </c>
      <c r="M306" s="8">
        <v>122200</v>
      </c>
    </row>
    <row r="307" spans="1:13" x14ac:dyDescent="0.25">
      <c r="A307" s="44"/>
      <c r="B307" s="44"/>
      <c r="C307" s="44"/>
      <c r="D307" s="44"/>
      <c r="E307" s="44"/>
      <c r="F307" s="44"/>
      <c r="G307" s="44"/>
      <c r="H307" s="44"/>
      <c r="I307" s="44"/>
      <c r="J307" s="44"/>
      <c r="K307" s="44"/>
      <c r="L307" s="44"/>
      <c r="M307" s="44"/>
    </row>
    <row r="308" spans="1:13" x14ac:dyDescent="0.25">
      <c r="A308" s="3" t="s">
        <v>428</v>
      </c>
      <c r="B308" s="35" t="s">
        <v>429</v>
      </c>
      <c r="C308" s="35"/>
      <c r="D308" s="35"/>
      <c r="E308" s="35"/>
      <c r="F308" s="35"/>
      <c r="G308" s="35"/>
      <c r="H308" s="35"/>
      <c r="I308" s="35"/>
      <c r="J308" s="36"/>
      <c r="K308" s="36"/>
      <c r="L308" s="35"/>
      <c r="M308" s="37"/>
    </row>
    <row r="309" spans="1:13" x14ac:dyDescent="0.25">
      <c r="B309" s="2" t="s">
        <v>430</v>
      </c>
      <c r="C309" s="38" t="s">
        <v>431</v>
      </c>
      <c r="D309" s="38"/>
      <c r="E309" s="38"/>
      <c r="F309" s="38"/>
      <c r="G309" s="38"/>
      <c r="H309" s="39"/>
      <c r="I309" s="5">
        <v>287000</v>
      </c>
      <c r="J309" s="11">
        <v>0</v>
      </c>
      <c r="K309" s="11">
        <v>0</v>
      </c>
      <c r="L309" s="14">
        <v>0</v>
      </c>
      <c r="M309" s="6">
        <v>287000</v>
      </c>
    </row>
    <row r="310" spans="1:13" x14ac:dyDescent="0.25">
      <c r="B310" s="4" t="s">
        <v>432</v>
      </c>
      <c r="C310" s="51" t="s">
        <v>433</v>
      </c>
      <c r="D310" s="51"/>
      <c r="E310" s="51"/>
      <c r="F310" s="51"/>
      <c r="G310" s="51"/>
      <c r="H310" s="52"/>
      <c r="I310" s="5">
        <v>384000</v>
      </c>
      <c r="J310" s="11">
        <v>0</v>
      </c>
      <c r="K310" s="11">
        <v>0</v>
      </c>
      <c r="L310" s="14">
        <v>0</v>
      </c>
      <c r="M310" s="6">
        <v>384000</v>
      </c>
    </row>
    <row r="311" spans="1:13" ht="15.95" customHeight="1" x14ac:dyDescent="0.25">
      <c r="A311" s="49" t="s">
        <v>434</v>
      </c>
      <c r="B311" s="36"/>
      <c r="C311" s="36"/>
      <c r="D311" s="36"/>
      <c r="E311" s="36"/>
      <c r="F311" s="36"/>
      <c r="G311" s="36"/>
      <c r="H311" s="50"/>
      <c r="I311" s="7">
        <v>671000</v>
      </c>
      <c r="J311" s="12">
        <v>0</v>
      </c>
      <c r="K311" s="12">
        <v>0</v>
      </c>
      <c r="L311" s="15">
        <v>0</v>
      </c>
      <c r="M311" s="8">
        <v>671000</v>
      </c>
    </row>
    <row r="312" spans="1:13" x14ac:dyDescent="0.25">
      <c r="A312" s="44"/>
      <c r="B312" s="44"/>
      <c r="C312" s="44"/>
      <c r="D312" s="44"/>
      <c r="E312" s="44"/>
      <c r="F312" s="44"/>
      <c r="G312" s="44"/>
      <c r="H312" s="44"/>
      <c r="I312" s="44"/>
      <c r="J312" s="44"/>
      <c r="K312" s="44"/>
      <c r="L312" s="44"/>
      <c r="M312" s="44"/>
    </row>
    <row r="313" spans="1:13" x14ac:dyDescent="0.25">
      <c r="A313" s="3" t="s">
        <v>435</v>
      </c>
      <c r="B313" s="35" t="s">
        <v>436</v>
      </c>
      <c r="C313" s="35"/>
      <c r="D313" s="35"/>
      <c r="E313" s="35"/>
      <c r="F313" s="35"/>
      <c r="G313" s="35"/>
      <c r="H313" s="35"/>
      <c r="I313" s="35"/>
      <c r="J313" s="36"/>
      <c r="K313" s="36"/>
      <c r="L313" s="35"/>
      <c r="M313" s="37"/>
    </row>
    <row r="314" spans="1:13" x14ac:dyDescent="0.25">
      <c r="B314" s="4" t="s">
        <v>437</v>
      </c>
      <c r="C314" s="51" t="s">
        <v>438</v>
      </c>
      <c r="D314" s="51"/>
      <c r="E314" s="51"/>
      <c r="F314" s="51"/>
      <c r="G314" s="51"/>
      <c r="H314" s="52"/>
      <c r="I314" s="5">
        <v>60000</v>
      </c>
      <c r="J314" s="11">
        <v>0</v>
      </c>
      <c r="K314" s="11">
        <v>0</v>
      </c>
      <c r="L314" s="14">
        <v>0</v>
      </c>
      <c r="M314" s="6">
        <v>60000</v>
      </c>
    </row>
    <row r="315" spans="1:13" ht="15.95" customHeight="1" x14ac:dyDescent="0.25">
      <c r="A315" s="49" t="s">
        <v>439</v>
      </c>
      <c r="B315" s="36"/>
      <c r="C315" s="36"/>
      <c r="D315" s="36"/>
      <c r="E315" s="36"/>
      <c r="F315" s="36"/>
      <c r="G315" s="36"/>
      <c r="H315" s="50"/>
      <c r="I315" s="7">
        <v>60000</v>
      </c>
      <c r="J315" s="12">
        <v>0</v>
      </c>
      <c r="K315" s="12">
        <v>0</v>
      </c>
      <c r="L315" s="15">
        <v>0</v>
      </c>
      <c r="M315" s="8">
        <v>60000</v>
      </c>
    </row>
    <row r="316" spans="1:13" x14ac:dyDescent="0.25">
      <c r="A316" s="44"/>
      <c r="B316" s="44"/>
      <c r="C316" s="44"/>
      <c r="D316" s="44"/>
      <c r="E316" s="44"/>
      <c r="F316" s="44"/>
      <c r="G316" s="44"/>
      <c r="H316" s="44"/>
      <c r="I316" s="44"/>
      <c r="J316" s="44"/>
      <c r="K316" s="44"/>
      <c r="L316" s="44"/>
      <c r="M316" s="44"/>
    </row>
    <row r="317" spans="1:13" x14ac:dyDescent="0.25">
      <c r="A317" s="3" t="s">
        <v>440</v>
      </c>
      <c r="B317" s="35" t="s">
        <v>441</v>
      </c>
      <c r="C317" s="35"/>
      <c r="D317" s="35"/>
      <c r="E317" s="35"/>
      <c r="F317" s="35"/>
      <c r="G317" s="35"/>
      <c r="H317" s="35"/>
      <c r="I317" s="35"/>
      <c r="J317" s="36"/>
      <c r="K317" s="36"/>
      <c r="L317" s="35"/>
      <c r="M317" s="37"/>
    </row>
    <row r="318" spans="1:13" x14ac:dyDescent="0.25">
      <c r="B318" s="4" t="s">
        <v>442</v>
      </c>
      <c r="C318" s="51" t="s">
        <v>443</v>
      </c>
      <c r="D318" s="51"/>
      <c r="E318" s="51"/>
      <c r="F318" s="51"/>
      <c r="G318" s="51"/>
      <c r="H318" s="52"/>
      <c r="I318" s="5">
        <v>30000</v>
      </c>
      <c r="J318" s="11">
        <v>0</v>
      </c>
      <c r="K318" s="11">
        <v>0</v>
      </c>
      <c r="L318" s="14">
        <v>0</v>
      </c>
      <c r="M318" s="6">
        <v>30000</v>
      </c>
    </row>
    <row r="319" spans="1:13" ht="15.95" customHeight="1" x14ac:dyDescent="0.25">
      <c r="A319" s="49" t="s">
        <v>444</v>
      </c>
      <c r="B319" s="36"/>
      <c r="C319" s="36"/>
      <c r="D319" s="36"/>
      <c r="E319" s="36"/>
      <c r="F319" s="36"/>
      <c r="G319" s="36"/>
      <c r="H319" s="50"/>
      <c r="I319" s="7">
        <v>30000</v>
      </c>
      <c r="J319" s="12">
        <v>0</v>
      </c>
      <c r="K319" s="12">
        <v>0</v>
      </c>
      <c r="L319" s="15">
        <v>0</v>
      </c>
      <c r="M319" s="8">
        <v>30000</v>
      </c>
    </row>
    <row r="320" spans="1:13" x14ac:dyDescent="0.25">
      <c r="A320" s="44"/>
      <c r="B320" s="44"/>
      <c r="C320" s="44"/>
      <c r="D320" s="44"/>
      <c r="E320" s="44"/>
      <c r="F320" s="44"/>
      <c r="G320" s="44"/>
      <c r="H320" s="44"/>
      <c r="I320" s="44"/>
      <c r="J320" s="44"/>
      <c r="K320" s="44"/>
      <c r="L320" s="44"/>
      <c r="M320" s="44"/>
    </row>
    <row r="321" spans="1:13" x14ac:dyDescent="0.25">
      <c r="A321" s="3" t="s">
        <v>445</v>
      </c>
      <c r="B321" s="35" t="s">
        <v>446</v>
      </c>
      <c r="C321" s="35"/>
      <c r="D321" s="35"/>
      <c r="E321" s="35"/>
      <c r="F321" s="35"/>
      <c r="G321" s="35"/>
      <c r="H321" s="35"/>
      <c r="I321" s="35"/>
      <c r="J321" s="36"/>
      <c r="K321" s="36"/>
      <c r="L321" s="35"/>
      <c r="M321" s="37"/>
    </row>
    <row r="322" spans="1:13" x14ac:dyDescent="0.25">
      <c r="B322" s="2" t="s">
        <v>447</v>
      </c>
      <c r="C322" s="38" t="s">
        <v>448</v>
      </c>
      <c r="D322" s="38"/>
      <c r="E322" s="38"/>
      <c r="F322" s="38"/>
      <c r="G322" s="38"/>
      <c r="H322" s="39"/>
      <c r="I322" s="5">
        <v>1350000</v>
      </c>
      <c r="J322" s="11">
        <v>0</v>
      </c>
      <c r="K322" s="11">
        <v>0</v>
      </c>
      <c r="L322" s="14">
        <v>0</v>
      </c>
      <c r="M322" s="6">
        <v>1350000</v>
      </c>
    </row>
    <row r="323" spans="1:13" x14ac:dyDescent="0.25">
      <c r="B323" s="4" t="s">
        <v>449</v>
      </c>
      <c r="C323" s="51" t="s">
        <v>450</v>
      </c>
      <c r="D323" s="51"/>
      <c r="E323" s="51"/>
      <c r="F323" s="51"/>
      <c r="G323" s="51"/>
      <c r="H323" s="52"/>
      <c r="I323" s="5">
        <v>60000</v>
      </c>
      <c r="J323" s="11">
        <v>0</v>
      </c>
      <c r="K323" s="11">
        <v>0</v>
      </c>
      <c r="L323" s="14">
        <v>0</v>
      </c>
      <c r="M323" s="6">
        <v>60000</v>
      </c>
    </row>
    <row r="324" spans="1:13" ht="15.95" customHeight="1" x14ac:dyDescent="0.25">
      <c r="A324" s="49" t="s">
        <v>451</v>
      </c>
      <c r="B324" s="36"/>
      <c r="C324" s="36"/>
      <c r="D324" s="36"/>
      <c r="E324" s="36"/>
      <c r="F324" s="36"/>
      <c r="G324" s="36"/>
      <c r="H324" s="50"/>
      <c r="I324" s="7">
        <v>1410000</v>
      </c>
      <c r="J324" s="12">
        <v>0</v>
      </c>
      <c r="K324" s="12">
        <v>0</v>
      </c>
      <c r="L324" s="15">
        <v>0</v>
      </c>
      <c r="M324" s="8">
        <v>1410000</v>
      </c>
    </row>
    <row r="325" spans="1:13" x14ac:dyDescent="0.25">
      <c r="A325" s="44"/>
      <c r="B325" s="44"/>
      <c r="C325" s="44"/>
      <c r="D325" s="44"/>
      <c r="E325" s="44"/>
      <c r="F325" s="44"/>
      <c r="G325" s="44"/>
      <c r="H325" s="44"/>
      <c r="I325" s="44"/>
      <c r="J325" s="44"/>
      <c r="K325" s="44"/>
      <c r="L325" s="44"/>
      <c r="M325" s="44"/>
    </row>
    <row r="326" spans="1:13" x14ac:dyDescent="0.25">
      <c r="A326" s="3" t="s">
        <v>452</v>
      </c>
      <c r="B326" s="35" t="s">
        <v>453</v>
      </c>
      <c r="C326" s="35"/>
      <c r="D326" s="35"/>
      <c r="E326" s="35"/>
      <c r="F326" s="35"/>
      <c r="G326" s="35"/>
      <c r="H326" s="35"/>
      <c r="I326" s="35"/>
      <c r="J326" s="36"/>
      <c r="K326" s="36"/>
      <c r="L326" s="35"/>
      <c r="M326" s="37"/>
    </row>
    <row r="327" spans="1:13" x14ac:dyDescent="0.25">
      <c r="B327" s="4" t="s">
        <v>454</v>
      </c>
      <c r="C327" s="51" t="s">
        <v>455</v>
      </c>
      <c r="D327" s="51"/>
      <c r="E327" s="51"/>
      <c r="F327" s="51"/>
      <c r="G327" s="51"/>
      <c r="H327" s="52"/>
      <c r="I327" s="5">
        <v>1210000</v>
      </c>
      <c r="J327" s="11">
        <v>0</v>
      </c>
      <c r="K327" s="11">
        <v>0</v>
      </c>
      <c r="L327" s="14">
        <v>0</v>
      </c>
      <c r="M327" s="6">
        <v>1210000</v>
      </c>
    </row>
    <row r="328" spans="1:13" ht="15.95" customHeight="1" x14ac:dyDescent="0.25">
      <c r="A328" s="49" t="s">
        <v>456</v>
      </c>
      <c r="B328" s="36"/>
      <c r="C328" s="36"/>
      <c r="D328" s="36"/>
      <c r="E328" s="36"/>
      <c r="F328" s="36"/>
      <c r="G328" s="36"/>
      <c r="H328" s="50"/>
      <c r="I328" s="7">
        <v>1210000</v>
      </c>
      <c r="J328" s="12">
        <v>0</v>
      </c>
      <c r="K328" s="12">
        <v>0</v>
      </c>
      <c r="L328" s="15">
        <v>0</v>
      </c>
      <c r="M328" s="8">
        <v>1210000</v>
      </c>
    </row>
    <row r="329" spans="1:13" x14ac:dyDescent="0.25">
      <c r="A329" s="44"/>
      <c r="B329" s="44"/>
      <c r="C329" s="44"/>
      <c r="D329" s="44"/>
      <c r="E329" s="44"/>
      <c r="F329" s="44"/>
      <c r="G329" s="44"/>
      <c r="H329" s="44"/>
      <c r="I329" s="44"/>
      <c r="J329" s="44"/>
      <c r="K329" s="44"/>
      <c r="L329" s="44"/>
      <c r="M329" s="44"/>
    </row>
    <row r="330" spans="1:13" x14ac:dyDescent="0.25">
      <c r="A330" s="3" t="s">
        <v>457</v>
      </c>
      <c r="B330" s="35" t="s">
        <v>458</v>
      </c>
      <c r="C330" s="35"/>
      <c r="D330" s="35"/>
      <c r="E330" s="35"/>
      <c r="F330" s="35"/>
      <c r="G330" s="35"/>
      <c r="H330" s="35"/>
      <c r="I330" s="35"/>
      <c r="J330" s="36"/>
      <c r="K330" s="36"/>
      <c r="L330" s="35"/>
      <c r="M330" s="37"/>
    </row>
    <row r="331" spans="1:13" x14ac:dyDescent="0.25">
      <c r="B331" s="2" t="s">
        <v>459</v>
      </c>
      <c r="C331" s="38" t="s">
        <v>460</v>
      </c>
      <c r="D331" s="38"/>
      <c r="E331" s="38"/>
      <c r="F331" s="38"/>
      <c r="G331" s="38"/>
      <c r="H331" s="39"/>
      <c r="I331" s="5">
        <v>1200000</v>
      </c>
      <c r="J331" s="11">
        <v>0</v>
      </c>
      <c r="K331" s="11">
        <v>0</v>
      </c>
      <c r="L331" s="14">
        <v>0</v>
      </c>
      <c r="M331" s="6">
        <v>1200000</v>
      </c>
    </row>
    <row r="332" spans="1:13" x14ac:dyDescent="0.25">
      <c r="B332" s="4" t="s">
        <v>461</v>
      </c>
      <c r="C332" s="51" t="s">
        <v>462</v>
      </c>
      <c r="D332" s="51"/>
      <c r="E332" s="51"/>
      <c r="F332" s="51"/>
      <c r="G332" s="51"/>
      <c r="H332" s="52"/>
      <c r="I332" s="5">
        <v>0</v>
      </c>
      <c r="J332" s="11">
        <v>0</v>
      </c>
      <c r="K332" s="11">
        <v>0</v>
      </c>
      <c r="L332" s="14">
        <v>715000</v>
      </c>
      <c r="M332" s="6">
        <v>715000</v>
      </c>
    </row>
    <row r="333" spans="1:13" ht="15.95" customHeight="1" x14ac:dyDescent="0.25">
      <c r="A333" s="49" t="s">
        <v>463</v>
      </c>
      <c r="B333" s="36"/>
      <c r="C333" s="36"/>
      <c r="D333" s="36"/>
      <c r="E333" s="36"/>
      <c r="F333" s="36"/>
      <c r="G333" s="36"/>
      <c r="H333" s="50"/>
      <c r="I333" s="7">
        <v>1200000</v>
      </c>
      <c r="J333" s="12">
        <v>0</v>
      </c>
      <c r="K333" s="12">
        <v>0</v>
      </c>
      <c r="L333" s="15">
        <v>715000</v>
      </c>
      <c r="M333" s="8">
        <v>1915000</v>
      </c>
    </row>
    <row r="334" spans="1:13" x14ac:dyDescent="0.25">
      <c r="A334" s="44"/>
      <c r="B334" s="44"/>
      <c r="C334" s="44"/>
      <c r="D334" s="44"/>
      <c r="E334" s="44"/>
      <c r="F334" s="44"/>
      <c r="G334" s="44"/>
      <c r="H334" s="44"/>
      <c r="I334" s="44"/>
      <c r="J334" s="44"/>
      <c r="K334" s="44"/>
      <c r="L334" s="44"/>
      <c r="M334" s="44"/>
    </row>
    <row r="335" spans="1:13" x14ac:dyDescent="0.25">
      <c r="A335" s="3" t="s">
        <v>464</v>
      </c>
      <c r="B335" s="35" t="s">
        <v>465</v>
      </c>
      <c r="C335" s="35"/>
      <c r="D335" s="35"/>
      <c r="E335" s="35"/>
      <c r="F335" s="35"/>
      <c r="G335" s="35"/>
      <c r="H335" s="35"/>
      <c r="I335" s="35"/>
      <c r="J335" s="36"/>
      <c r="K335" s="36"/>
      <c r="L335" s="35"/>
      <c r="M335" s="37"/>
    </row>
    <row r="336" spans="1:13" x14ac:dyDescent="0.25">
      <c r="B336" s="4" t="s">
        <v>466</v>
      </c>
      <c r="C336" s="51" t="s">
        <v>467</v>
      </c>
      <c r="D336" s="51"/>
      <c r="E336" s="51"/>
      <c r="F336" s="51"/>
      <c r="G336" s="51"/>
      <c r="H336" s="52"/>
      <c r="I336" s="5">
        <v>0</v>
      </c>
      <c r="J336" s="11">
        <v>193500</v>
      </c>
      <c r="K336" s="11">
        <v>0</v>
      </c>
      <c r="L336" s="14">
        <v>74500</v>
      </c>
      <c r="M336" s="6">
        <v>268000</v>
      </c>
    </row>
    <row r="337" spans="1:13" ht="15.95" customHeight="1" x14ac:dyDescent="0.25">
      <c r="A337" s="49" t="s">
        <v>468</v>
      </c>
      <c r="B337" s="36"/>
      <c r="C337" s="36"/>
      <c r="D337" s="36"/>
      <c r="E337" s="36"/>
      <c r="F337" s="36"/>
      <c r="G337" s="36"/>
      <c r="H337" s="50"/>
      <c r="I337" s="7">
        <v>0</v>
      </c>
      <c r="J337" s="12">
        <v>193500</v>
      </c>
      <c r="K337" s="12">
        <v>0</v>
      </c>
      <c r="L337" s="15">
        <v>74500</v>
      </c>
      <c r="M337" s="8">
        <v>268000</v>
      </c>
    </row>
    <row r="338" spans="1:13" x14ac:dyDescent="0.25">
      <c r="A338" s="44"/>
      <c r="B338" s="44"/>
      <c r="C338" s="44"/>
      <c r="D338" s="44"/>
      <c r="E338" s="44"/>
      <c r="F338" s="44"/>
      <c r="G338" s="44"/>
      <c r="H338" s="44"/>
      <c r="I338" s="44"/>
      <c r="J338" s="44"/>
      <c r="K338" s="44"/>
      <c r="L338" s="44"/>
      <c r="M338" s="44"/>
    </row>
    <row r="339" spans="1:13" x14ac:dyDescent="0.25">
      <c r="A339" s="3" t="s">
        <v>469</v>
      </c>
      <c r="B339" s="35" t="s">
        <v>470</v>
      </c>
      <c r="C339" s="35"/>
      <c r="D339" s="35"/>
      <c r="E339" s="35"/>
      <c r="F339" s="35"/>
      <c r="G339" s="35"/>
      <c r="H339" s="35"/>
      <c r="I339" s="35"/>
      <c r="J339" s="36"/>
      <c r="K339" s="36"/>
      <c r="L339" s="35"/>
      <c r="M339" s="37"/>
    </row>
    <row r="340" spans="1:13" x14ac:dyDescent="0.25">
      <c r="A340" s="20"/>
      <c r="B340" s="21" t="s">
        <v>471</v>
      </c>
      <c r="C340" s="56" t="s">
        <v>472</v>
      </c>
      <c r="D340" s="56"/>
      <c r="E340" s="56"/>
      <c r="F340" s="56"/>
      <c r="G340" s="56"/>
      <c r="H340" s="57"/>
      <c r="I340" s="22">
        <v>438500</v>
      </c>
      <c r="J340" s="23">
        <v>22499000</v>
      </c>
      <c r="K340" s="23">
        <v>122000</v>
      </c>
      <c r="L340" s="24">
        <v>-13245700</v>
      </c>
      <c r="M340" s="25">
        <f>I340+J340+K340+L340</f>
        <v>9813800</v>
      </c>
    </row>
    <row r="341" spans="1:13" ht="15.95" customHeight="1" x14ac:dyDescent="0.25">
      <c r="A341" s="49" t="s">
        <v>473</v>
      </c>
      <c r="B341" s="36"/>
      <c r="C341" s="36"/>
      <c r="D341" s="36"/>
      <c r="E341" s="36"/>
      <c r="F341" s="36"/>
      <c r="G341" s="36"/>
      <c r="H341" s="50"/>
      <c r="I341" s="7">
        <v>438500</v>
      </c>
      <c r="J341" s="12">
        <v>22499000</v>
      </c>
      <c r="K341" s="12">
        <v>122000</v>
      </c>
      <c r="L341" s="12">
        <v>-13245700</v>
      </c>
      <c r="M341" s="8">
        <f>M340</f>
        <v>9813800</v>
      </c>
    </row>
    <row r="342" spans="1:13" x14ac:dyDescent="0.25">
      <c r="A342" s="44"/>
      <c r="B342" s="44"/>
      <c r="C342" s="44"/>
      <c r="D342" s="44"/>
      <c r="E342" s="44"/>
      <c r="F342" s="44"/>
      <c r="G342" s="44"/>
      <c r="H342" s="44"/>
      <c r="I342" s="44"/>
      <c r="J342" s="44"/>
      <c r="K342" s="44"/>
      <c r="L342" s="44"/>
      <c r="M342" s="44"/>
    </row>
    <row r="343" spans="1:13" ht="15.95" customHeight="1" x14ac:dyDescent="0.25">
      <c r="A343" s="53" t="s">
        <v>474</v>
      </c>
      <c r="B343" s="54"/>
      <c r="C343" s="54"/>
      <c r="D343" s="54"/>
      <c r="E343" s="54"/>
      <c r="F343" s="54"/>
      <c r="G343" s="54"/>
      <c r="H343" s="55"/>
      <c r="I343" s="9">
        <v>208737500</v>
      </c>
      <c r="J343" s="13">
        <f>J341+J337+J333+J328+J324+J319+J315+J311+J306+J301+J297+J292+J286+J282+J278+J274+J269+J265+J261+J257+J252+J247+J243+J239+J231+J227+J223+J219+J214+J208+J204+J200+J195+J191+J187+J183+J179+J174+J167+J163+J159+J155+J151+J137+J131+J126+J121+J114+J110+J105+J99+J95+J91</f>
        <v>43272000</v>
      </c>
      <c r="K343" s="13">
        <f>K341+K337+K333+K328+K324+K319+K315+K311+K306+K301+K292+K286+K282+K278+K274+K269+K265+K261+K257+K252+K247+K243+K239+K231+K227+K223+K219+K214+K208+K204+K200+K195+K191+K187+K183+K179+K174+K167+K163+K159+K155+K151+K137++K131+K126+K121+K114+K110+K105+K99+K95+K91</f>
        <v>3147000</v>
      </c>
      <c r="L343" s="16">
        <f>L341+L337+L333+L328+L324+L319++L315+L311+L306+L301+L297+L292+L286+L282+L278+L274+L269+L265+L261+L257+L252+L247+L243+L239+L231+L227+L223+L219+L214+L208+L204+L200+L195+L191+L187+L183+L179+L174+L167+L163+L159+L155+L151+L137+L131+L126+L121+L114+L110+L105+L99+L95+L91</f>
        <v>-6002000</v>
      </c>
      <c r="M343" s="10">
        <f>I343+J343+K343+L343</f>
        <v>249154500</v>
      </c>
    </row>
    <row r="344" spans="1:13" x14ac:dyDescent="0.25">
      <c r="A344" s="44"/>
      <c r="B344" s="44"/>
      <c r="C344" s="44"/>
      <c r="D344" s="44"/>
      <c r="E344" s="44"/>
      <c r="F344" s="44"/>
      <c r="G344" s="44"/>
      <c r="H344" s="44"/>
      <c r="I344" s="44"/>
      <c r="J344" s="44"/>
      <c r="K344" s="44"/>
      <c r="L344" s="44"/>
      <c r="M344" s="44"/>
    </row>
    <row r="345" spans="1:13" ht="36.950000000000003" customHeight="1" x14ac:dyDescent="0.25">
      <c r="A345" s="41" t="s">
        <v>475</v>
      </c>
      <c r="B345" s="38"/>
      <c r="C345" s="38"/>
      <c r="D345" s="38"/>
      <c r="E345" s="38"/>
      <c r="F345" s="38"/>
      <c r="G345" s="38"/>
      <c r="H345" s="39"/>
      <c r="I345" s="18" t="s">
        <v>575</v>
      </c>
      <c r="J345" s="18" t="s">
        <v>576</v>
      </c>
      <c r="K345" s="18" t="s">
        <v>577</v>
      </c>
      <c r="L345" s="19" t="s">
        <v>578</v>
      </c>
      <c r="M345" s="18" t="s">
        <v>579</v>
      </c>
    </row>
    <row r="346" spans="1:13" x14ac:dyDescent="0.25">
      <c r="A346" s="3" t="s">
        <v>133</v>
      </c>
      <c r="B346" s="35" t="s">
        <v>134</v>
      </c>
      <c r="C346" s="35"/>
      <c r="D346" s="35"/>
      <c r="E346" s="35"/>
      <c r="F346" s="35"/>
      <c r="G346" s="35"/>
      <c r="H346" s="35"/>
      <c r="I346" s="35"/>
      <c r="J346" s="36"/>
      <c r="K346" s="36"/>
      <c r="L346" s="35"/>
      <c r="M346" s="37"/>
    </row>
    <row r="347" spans="1:13" x14ac:dyDescent="0.25">
      <c r="B347" s="4" t="s">
        <v>476</v>
      </c>
      <c r="C347" s="51" t="s">
        <v>477</v>
      </c>
      <c r="D347" s="51"/>
      <c r="E347" s="51"/>
      <c r="F347" s="51"/>
      <c r="G347" s="51"/>
      <c r="H347" s="52"/>
      <c r="I347" s="5">
        <v>0</v>
      </c>
      <c r="J347" s="11">
        <v>337000</v>
      </c>
      <c r="K347" s="11">
        <v>0</v>
      </c>
      <c r="L347" s="14">
        <v>24000</v>
      </c>
      <c r="M347" s="6">
        <v>361000</v>
      </c>
    </row>
    <row r="348" spans="1:13" ht="15.95" customHeight="1" x14ac:dyDescent="0.25">
      <c r="A348" s="49" t="s">
        <v>137</v>
      </c>
      <c r="B348" s="36"/>
      <c r="C348" s="36"/>
      <c r="D348" s="36"/>
      <c r="E348" s="36"/>
      <c r="F348" s="36"/>
      <c r="G348" s="36"/>
      <c r="H348" s="50"/>
      <c r="I348" s="7">
        <v>0</v>
      </c>
      <c r="J348" s="12">
        <v>337000</v>
      </c>
      <c r="K348" s="12">
        <v>0</v>
      </c>
      <c r="L348" s="15">
        <v>24000</v>
      </c>
      <c r="M348" s="8">
        <v>361000</v>
      </c>
    </row>
    <row r="349" spans="1:13" x14ac:dyDescent="0.25">
      <c r="A349" s="44"/>
      <c r="B349" s="44"/>
      <c r="C349" s="44"/>
      <c r="D349" s="44"/>
      <c r="E349" s="44"/>
      <c r="F349" s="44"/>
      <c r="G349" s="44"/>
      <c r="H349" s="44"/>
      <c r="I349" s="44"/>
      <c r="J349" s="44"/>
      <c r="K349" s="44"/>
      <c r="L349" s="44"/>
      <c r="M349" s="44"/>
    </row>
    <row r="350" spans="1:13" x14ac:dyDescent="0.25">
      <c r="A350" s="3" t="s">
        <v>138</v>
      </c>
      <c r="B350" s="35" t="s">
        <v>139</v>
      </c>
      <c r="C350" s="35"/>
      <c r="D350" s="35"/>
      <c r="E350" s="35"/>
      <c r="F350" s="35"/>
      <c r="G350" s="35"/>
      <c r="H350" s="35"/>
      <c r="I350" s="35"/>
      <c r="J350" s="36"/>
      <c r="K350" s="36"/>
      <c r="L350" s="35"/>
      <c r="M350" s="37"/>
    </row>
    <row r="351" spans="1:13" x14ac:dyDescent="0.25">
      <c r="B351" s="2" t="s">
        <v>478</v>
      </c>
      <c r="C351" s="38" t="s">
        <v>479</v>
      </c>
      <c r="D351" s="38"/>
      <c r="E351" s="38"/>
      <c r="F351" s="38"/>
      <c r="G351" s="38"/>
      <c r="H351" s="39"/>
      <c r="I351" s="5">
        <v>0</v>
      </c>
      <c r="J351" s="11">
        <v>140000</v>
      </c>
      <c r="K351" s="11">
        <v>0</v>
      </c>
      <c r="L351" s="14">
        <v>0</v>
      </c>
      <c r="M351" s="6">
        <v>140000</v>
      </c>
    </row>
    <row r="352" spans="1:13" x14ac:dyDescent="0.25">
      <c r="B352" s="2" t="s">
        <v>480</v>
      </c>
      <c r="C352" s="38" t="s">
        <v>481</v>
      </c>
      <c r="D352" s="38"/>
      <c r="E352" s="38"/>
      <c r="F352" s="38"/>
      <c r="G352" s="38"/>
      <c r="H352" s="39"/>
      <c r="I352" s="5">
        <v>7000000</v>
      </c>
      <c r="J352" s="11">
        <v>0</v>
      </c>
      <c r="K352" s="11">
        <v>0</v>
      </c>
      <c r="L352" s="14">
        <v>0</v>
      </c>
      <c r="M352" s="6">
        <v>7000000</v>
      </c>
    </row>
    <row r="353" spans="1:13" x14ac:dyDescent="0.25">
      <c r="B353" s="2" t="s">
        <v>482</v>
      </c>
      <c r="C353" s="38" t="s">
        <v>483</v>
      </c>
      <c r="D353" s="38"/>
      <c r="E353" s="38"/>
      <c r="F353" s="38"/>
      <c r="G353" s="38"/>
      <c r="H353" s="39"/>
      <c r="I353" s="5">
        <v>2000000</v>
      </c>
      <c r="J353" s="11">
        <v>1271000</v>
      </c>
      <c r="K353" s="11">
        <v>0</v>
      </c>
      <c r="L353" s="14">
        <v>0</v>
      </c>
      <c r="M353" s="6">
        <v>3271000</v>
      </c>
    </row>
    <row r="354" spans="1:13" x14ac:dyDescent="0.25">
      <c r="B354" s="4" t="s">
        <v>484</v>
      </c>
      <c r="C354" s="51" t="s">
        <v>485</v>
      </c>
      <c r="D354" s="51"/>
      <c r="E354" s="51"/>
      <c r="F354" s="51"/>
      <c r="G354" s="51"/>
      <c r="H354" s="52"/>
      <c r="I354" s="5">
        <v>0</v>
      </c>
      <c r="J354" s="11">
        <v>180000</v>
      </c>
      <c r="K354" s="11">
        <v>0</v>
      </c>
      <c r="L354" s="14">
        <v>10000</v>
      </c>
      <c r="M354" s="6">
        <v>190000</v>
      </c>
    </row>
    <row r="355" spans="1:13" ht="15.95" customHeight="1" x14ac:dyDescent="0.25">
      <c r="A355" s="49" t="s">
        <v>142</v>
      </c>
      <c r="B355" s="36"/>
      <c r="C355" s="36"/>
      <c r="D355" s="36"/>
      <c r="E355" s="36"/>
      <c r="F355" s="36"/>
      <c r="G355" s="36"/>
      <c r="H355" s="50"/>
      <c r="I355" s="7">
        <v>9000000</v>
      </c>
      <c r="J355" s="12">
        <v>1591000</v>
      </c>
      <c r="K355" s="12">
        <v>0</v>
      </c>
      <c r="L355" s="15">
        <v>10000</v>
      </c>
      <c r="M355" s="8">
        <v>10601000</v>
      </c>
    </row>
    <row r="356" spans="1:13" x14ac:dyDescent="0.25">
      <c r="A356" s="44"/>
      <c r="B356" s="44"/>
      <c r="C356" s="44"/>
      <c r="D356" s="44"/>
      <c r="E356" s="44"/>
      <c r="F356" s="44"/>
      <c r="G356" s="44"/>
      <c r="H356" s="44"/>
      <c r="I356" s="44"/>
      <c r="J356" s="44"/>
      <c r="K356" s="44"/>
      <c r="L356" s="44"/>
      <c r="M356" s="44"/>
    </row>
    <row r="357" spans="1:13" x14ac:dyDescent="0.25">
      <c r="A357" s="3" t="s">
        <v>143</v>
      </c>
      <c r="B357" s="35" t="s">
        <v>144</v>
      </c>
      <c r="C357" s="35"/>
      <c r="D357" s="35"/>
      <c r="E357" s="35"/>
      <c r="F357" s="35"/>
      <c r="G357" s="35"/>
      <c r="H357" s="35"/>
      <c r="I357" s="35"/>
      <c r="J357" s="36"/>
      <c r="K357" s="36"/>
      <c r="L357" s="35"/>
      <c r="M357" s="37"/>
    </row>
    <row r="358" spans="1:13" x14ac:dyDescent="0.25">
      <c r="B358" s="2" t="s">
        <v>486</v>
      </c>
      <c r="C358" s="38" t="s">
        <v>487</v>
      </c>
      <c r="D358" s="38"/>
      <c r="E358" s="38"/>
      <c r="F358" s="38"/>
      <c r="G358" s="38"/>
      <c r="H358" s="39"/>
      <c r="I358" s="5">
        <v>0</v>
      </c>
      <c r="J358" s="11">
        <v>10000000</v>
      </c>
      <c r="K358" s="11">
        <v>0</v>
      </c>
      <c r="L358" s="14">
        <v>0</v>
      </c>
      <c r="M358" s="6">
        <v>10000000</v>
      </c>
    </row>
    <row r="359" spans="1:13" x14ac:dyDescent="0.25">
      <c r="B359" s="2" t="s">
        <v>488</v>
      </c>
      <c r="C359" s="38" t="s">
        <v>489</v>
      </c>
      <c r="D359" s="38"/>
      <c r="E359" s="38"/>
      <c r="F359" s="38"/>
      <c r="G359" s="38"/>
      <c r="H359" s="39"/>
      <c r="I359" s="5">
        <v>0</v>
      </c>
      <c r="J359" s="11">
        <v>1500000</v>
      </c>
      <c r="K359" s="11">
        <v>0</v>
      </c>
      <c r="L359" s="14">
        <v>0</v>
      </c>
      <c r="M359" s="6">
        <v>1500000</v>
      </c>
    </row>
    <row r="360" spans="1:13" x14ac:dyDescent="0.25">
      <c r="B360" s="2" t="s">
        <v>490</v>
      </c>
      <c r="C360" s="38" t="s">
        <v>491</v>
      </c>
      <c r="D360" s="38"/>
      <c r="E360" s="38"/>
      <c r="F360" s="38"/>
      <c r="G360" s="38"/>
      <c r="H360" s="39"/>
      <c r="I360" s="5">
        <v>0</v>
      </c>
      <c r="J360" s="11">
        <v>210000</v>
      </c>
      <c r="K360" s="11">
        <v>0</v>
      </c>
      <c r="L360" s="14">
        <v>0</v>
      </c>
      <c r="M360" s="6">
        <v>210000</v>
      </c>
    </row>
    <row r="361" spans="1:13" x14ac:dyDescent="0.25">
      <c r="B361" s="2" t="s">
        <v>492</v>
      </c>
      <c r="C361" s="38" t="s">
        <v>493</v>
      </c>
      <c r="D361" s="38"/>
      <c r="E361" s="38"/>
      <c r="F361" s="38"/>
      <c r="G361" s="38"/>
      <c r="H361" s="39"/>
      <c r="I361" s="5">
        <v>0</v>
      </c>
      <c r="J361" s="11">
        <v>335000</v>
      </c>
      <c r="K361" s="11">
        <v>0</v>
      </c>
      <c r="L361" s="14">
        <v>40000</v>
      </c>
      <c r="M361" s="6">
        <v>375000</v>
      </c>
    </row>
    <row r="362" spans="1:13" x14ac:dyDescent="0.25">
      <c r="B362" s="2" t="s">
        <v>494</v>
      </c>
      <c r="C362" s="38" t="s">
        <v>495</v>
      </c>
      <c r="D362" s="38"/>
      <c r="E362" s="38"/>
      <c r="F362" s="38"/>
      <c r="G362" s="38"/>
      <c r="H362" s="39"/>
      <c r="I362" s="5">
        <v>0</v>
      </c>
      <c r="J362" s="11">
        <v>160000</v>
      </c>
      <c r="K362" s="11">
        <v>0</v>
      </c>
      <c r="L362" s="14">
        <v>0</v>
      </c>
      <c r="M362" s="6">
        <v>160000</v>
      </c>
    </row>
    <row r="363" spans="1:13" x14ac:dyDescent="0.25">
      <c r="B363" s="2" t="s">
        <v>496</v>
      </c>
      <c r="C363" s="38" t="s">
        <v>497</v>
      </c>
      <c r="D363" s="38"/>
      <c r="E363" s="38"/>
      <c r="F363" s="38"/>
      <c r="G363" s="38"/>
      <c r="H363" s="39"/>
      <c r="I363" s="5">
        <v>0</v>
      </c>
      <c r="J363" s="11">
        <v>120000</v>
      </c>
      <c r="K363" s="11">
        <v>0</v>
      </c>
      <c r="L363" s="14">
        <v>0</v>
      </c>
      <c r="M363" s="6">
        <v>120000</v>
      </c>
    </row>
    <row r="364" spans="1:13" x14ac:dyDescent="0.25">
      <c r="B364" s="2" t="s">
        <v>498</v>
      </c>
      <c r="C364" s="38" t="s">
        <v>499</v>
      </c>
      <c r="D364" s="38"/>
      <c r="E364" s="38"/>
      <c r="F364" s="38"/>
      <c r="G364" s="38"/>
      <c r="H364" s="39"/>
      <c r="I364" s="5">
        <v>0</v>
      </c>
      <c r="J364" s="11">
        <v>1000000</v>
      </c>
      <c r="K364" s="11">
        <v>0</v>
      </c>
      <c r="L364" s="14">
        <v>0</v>
      </c>
      <c r="M364" s="6">
        <v>1000000</v>
      </c>
    </row>
    <row r="365" spans="1:13" x14ac:dyDescent="0.25">
      <c r="B365" s="2" t="s">
        <v>500</v>
      </c>
      <c r="C365" s="38" t="s">
        <v>501</v>
      </c>
      <c r="D365" s="38"/>
      <c r="E365" s="38"/>
      <c r="F365" s="38"/>
      <c r="G365" s="38"/>
      <c r="H365" s="39"/>
      <c r="I365" s="5">
        <v>8000000</v>
      </c>
      <c r="J365" s="11">
        <v>0</v>
      </c>
      <c r="K365" s="11">
        <v>0</v>
      </c>
      <c r="L365" s="14">
        <v>0</v>
      </c>
      <c r="M365" s="6">
        <v>8000000</v>
      </c>
    </row>
    <row r="366" spans="1:13" x14ac:dyDescent="0.25">
      <c r="B366" s="4" t="s">
        <v>502</v>
      </c>
      <c r="C366" s="51" t="s">
        <v>503</v>
      </c>
      <c r="D366" s="51"/>
      <c r="E366" s="51"/>
      <c r="F366" s="51"/>
      <c r="G366" s="51"/>
      <c r="H366" s="52"/>
      <c r="I366" s="5">
        <v>7000000</v>
      </c>
      <c r="J366" s="11">
        <v>0</v>
      </c>
      <c r="K366" s="11">
        <v>0</v>
      </c>
      <c r="L366" s="14">
        <v>0</v>
      </c>
      <c r="M366" s="6">
        <v>7000000</v>
      </c>
    </row>
    <row r="367" spans="1:13" ht="15.95" customHeight="1" x14ac:dyDescent="0.25">
      <c r="A367" s="49" t="s">
        <v>151</v>
      </c>
      <c r="B367" s="36"/>
      <c r="C367" s="36"/>
      <c r="D367" s="36"/>
      <c r="E367" s="36"/>
      <c r="F367" s="36"/>
      <c r="G367" s="36"/>
      <c r="H367" s="50"/>
      <c r="I367" s="7">
        <v>15000000</v>
      </c>
      <c r="J367" s="12">
        <f>SUM(J358:J366)</f>
        <v>13325000</v>
      </c>
      <c r="K367" s="12">
        <v>0</v>
      </c>
      <c r="L367" s="15">
        <v>40000</v>
      </c>
      <c r="M367" s="8">
        <v>28365000</v>
      </c>
    </row>
    <row r="368" spans="1:13" x14ac:dyDescent="0.25">
      <c r="A368" s="44"/>
      <c r="B368" s="44"/>
      <c r="C368" s="44"/>
      <c r="D368" s="44"/>
      <c r="E368" s="44"/>
      <c r="F368" s="44"/>
      <c r="G368" s="44"/>
      <c r="H368" s="44"/>
      <c r="I368" s="44"/>
      <c r="J368" s="44"/>
      <c r="K368" s="44"/>
      <c r="L368" s="44"/>
      <c r="M368" s="44"/>
    </row>
    <row r="369" spans="1:13" x14ac:dyDescent="0.25">
      <c r="A369" s="3" t="s">
        <v>164</v>
      </c>
      <c r="B369" s="35" t="s">
        <v>165</v>
      </c>
      <c r="C369" s="35"/>
      <c r="D369" s="35"/>
      <c r="E369" s="35"/>
      <c r="F369" s="35"/>
      <c r="G369" s="35"/>
      <c r="H369" s="35"/>
      <c r="I369" s="35"/>
      <c r="J369" s="36"/>
      <c r="K369" s="36"/>
      <c r="L369" s="35"/>
      <c r="M369" s="37"/>
    </row>
    <row r="370" spans="1:13" x14ac:dyDescent="0.25">
      <c r="B370" s="2" t="s">
        <v>504</v>
      </c>
      <c r="C370" s="38" t="s">
        <v>505</v>
      </c>
      <c r="D370" s="38"/>
      <c r="E370" s="38"/>
      <c r="F370" s="38"/>
      <c r="G370" s="38"/>
      <c r="H370" s="39"/>
      <c r="I370" s="5">
        <v>0</v>
      </c>
      <c r="J370" s="11">
        <v>214000</v>
      </c>
      <c r="K370" s="11">
        <v>0</v>
      </c>
      <c r="L370" s="14">
        <v>9000</v>
      </c>
      <c r="M370" s="6">
        <v>223000</v>
      </c>
    </row>
    <row r="371" spans="1:13" x14ac:dyDescent="0.25">
      <c r="B371" s="2" t="s">
        <v>506</v>
      </c>
      <c r="C371" s="38" t="s">
        <v>507</v>
      </c>
      <c r="D371" s="38"/>
      <c r="E371" s="38"/>
      <c r="F371" s="38"/>
      <c r="G371" s="38"/>
      <c r="H371" s="39"/>
      <c r="I371" s="5">
        <v>0</v>
      </c>
      <c r="J371" s="11">
        <v>313000</v>
      </c>
      <c r="K371" s="11">
        <v>0</v>
      </c>
      <c r="L371" s="14">
        <v>0</v>
      </c>
      <c r="M371" s="6">
        <v>313000</v>
      </c>
    </row>
    <row r="372" spans="1:13" x14ac:dyDescent="0.25">
      <c r="B372" s="2" t="s">
        <v>508</v>
      </c>
      <c r="C372" s="38" t="s">
        <v>509</v>
      </c>
      <c r="D372" s="38"/>
      <c r="E372" s="38"/>
      <c r="F372" s="38"/>
      <c r="G372" s="38"/>
      <c r="H372" s="39"/>
      <c r="I372" s="5">
        <v>0</v>
      </c>
      <c r="J372" s="11">
        <v>829000</v>
      </c>
      <c r="K372" s="11">
        <v>0</v>
      </c>
      <c r="L372" s="14">
        <v>0</v>
      </c>
      <c r="M372" s="6">
        <v>829000</v>
      </c>
    </row>
    <row r="373" spans="1:13" x14ac:dyDescent="0.25">
      <c r="B373" s="4" t="s">
        <v>510</v>
      </c>
      <c r="C373" s="51" t="s">
        <v>511</v>
      </c>
      <c r="D373" s="51"/>
      <c r="E373" s="51"/>
      <c r="F373" s="51"/>
      <c r="G373" s="51"/>
      <c r="H373" s="52"/>
      <c r="I373" s="5">
        <v>0</v>
      </c>
      <c r="J373" s="11">
        <v>0</v>
      </c>
      <c r="K373" s="11">
        <v>0</v>
      </c>
      <c r="L373" s="14">
        <v>61000</v>
      </c>
      <c r="M373" s="6">
        <v>61000</v>
      </c>
    </row>
    <row r="374" spans="1:13" ht="15.95" customHeight="1" x14ac:dyDescent="0.25">
      <c r="A374" s="49" t="s">
        <v>174</v>
      </c>
      <c r="B374" s="36"/>
      <c r="C374" s="36"/>
      <c r="D374" s="36"/>
      <c r="E374" s="36"/>
      <c r="F374" s="36"/>
      <c r="G374" s="36"/>
      <c r="H374" s="50"/>
      <c r="I374" s="7">
        <v>0</v>
      </c>
      <c r="J374" s="12">
        <f>SUM(J370:J373)</f>
        <v>1356000</v>
      </c>
      <c r="K374" s="12">
        <v>0</v>
      </c>
      <c r="L374" s="15">
        <v>70000</v>
      </c>
      <c r="M374" s="8">
        <v>1426000</v>
      </c>
    </row>
    <row r="375" spans="1:13" x14ac:dyDescent="0.25">
      <c r="A375" s="44"/>
      <c r="B375" s="44"/>
      <c r="C375" s="44"/>
      <c r="D375" s="44"/>
      <c r="E375" s="44"/>
      <c r="F375" s="44"/>
      <c r="G375" s="44"/>
      <c r="H375" s="44"/>
      <c r="I375" s="44"/>
      <c r="J375" s="44"/>
      <c r="K375" s="44"/>
      <c r="L375" s="44"/>
      <c r="M375" s="44"/>
    </row>
    <row r="376" spans="1:13" x14ac:dyDescent="0.25">
      <c r="A376" s="3" t="s">
        <v>182</v>
      </c>
      <c r="B376" s="35" t="s">
        <v>183</v>
      </c>
      <c r="C376" s="35"/>
      <c r="D376" s="35"/>
      <c r="E376" s="35"/>
      <c r="F376" s="35"/>
      <c r="G376" s="35"/>
      <c r="H376" s="35"/>
      <c r="I376" s="35"/>
      <c r="J376" s="36"/>
      <c r="K376" s="36"/>
      <c r="L376" s="35"/>
      <c r="M376" s="37"/>
    </row>
    <row r="377" spans="1:13" x14ac:dyDescent="0.25">
      <c r="B377" s="4" t="s">
        <v>512</v>
      </c>
      <c r="C377" s="51" t="s">
        <v>513</v>
      </c>
      <c r="D377" s="51"/>
      <c r="E377" s="51"/>
      <c r="F377" s="51"/>
      <c r="G377" s="51"/>
      <c r="H377" s="52"/>
      <c r="I377" s="5">
        <v>2500000</v>
      </c>
      <c r="J377" s="11">
        <v>0</v>
      </c>
      <c r="K377" s="11">
        <v>0</v>
      </c>
      <c r="L377" s="14">
        <v>-1660000</v>
      </c>
      <c r="M377" s="6">
        <v>840000</v>
      </c>
    </row>
    <row r="378" spans="1:13" ht="15.95" customHeight="1" x14ac:dyDescent="0.25">
      <c r="A378" s="49" t="s">
        <v>188</v>
      </c>
      <c r="B378" s="36"/>
      <c r="C378" s="36"/>
      <c r="D378" s="36"/>
      <c r="E378" s="36"/>
      <c r="F378" s="36"/>
      <c r="G378" s="36"/>
      <c r="H378" s="50"/>
      <c r="I378" s="7">
        <v>2500000</v>
      </c>
      <c r="J378" s="12">
        <v>0</v>
      </c>
      <c r="K378" s="12">
        <v>0</v>
      </c>
      <c r="L378" s="15">
        <v>-1660000</v>
      </c>
      <c r="M378" s="8">
        <v>840000</v>
      </c>
    </row>
    <row r="379" spans="1:13" x14ac:dyDescent="0.25">
      <c r="A379" s="44"/>
      <c r="B379" s="44"/>
      <c r="C379" s="44"/>
      <c r="D379" s="44"/>
      <c r="E379" s="44"/>
      <c r="F379" s="44"/>
      <c r="G379" s="44"/>
      <c r="H379" s="44"/>
      <c r="I379" s="44"/>
      <c r="J379" s="44"/>
      <c r="K379" s="44"/>
      <c r="L379" s="44"/>
      <c r="M379" s="44"/>
    </row>
    <row r="380" spans="1:13" x14ac:dyDescent="0.25">
      <c r="A380" s="3" t="s">
        <v>189</v>
      </c>
      <c r="B380" s="35" t="s">
        <v>190</v>
      </c>
      <c r="C380" s="35"/>
      <c r="D380" s="35"/>
      <c r="E380" s="35"/>
      <c r="F380" s="35"/>
      <c r="G380" s="35"/>
      <c r="H380" s="35"/>
      <c r="I380" s="35"/>
      <c r="J380" s="36"/>
      <c r="K380" s="36"/>
      <c r="L380" s="35"/>
      <c r="M380" s="37"/>
    </row>
    <row r="381" spans="1:13" x14ac:dyDescent="0.25">
      <c r="B381" s="4" t="s">
        <v>514</v>
      </c>
      <c r="C381" s="51" t="s">
        <v>515</v>
      </c>
      <c r="D381" s="51"/>
      <c r="E381" s="51"/>
      <c r="F381" s="51"/>
      <c r="G381" s="51"/>
      <c r="H381" s="52"/>
      <c r="I381" s="5">
        <v>7000000</v>
      </c>
      <c r="J381" s="11">
        <v>0</v>
      </c>
      <c r="K381" s="11">
        <v>0</v>
      </c>
      <c r="L381" s="14">
        <v>0</v>
      </c>
      <c r="M381" s="6">
        <v>7000000</v>
      </c>
    </row>
    <row r="382" spans="1:13" ht="15.95" customHeight="1" x14ac:dyDescent="0.25">
      <c r="A382" s="49" t="s">
        <v>197</v>
      </c>
      <c r="B382" s="36"/>
      <c r="C382" s="36"/>
      <c r="D382" s="36"/>
      <c r="E382" s="36"/>
      <c r="F382" s="36"/>
      <c r="G382" s="36"/>
      <c r="H382" s="50"/>
      <c r="I382" s="7">
        <v>7000000</v>
      </c>
      <c r="J382" s="12">
        <v>0</v>
      </c>
      <c r="K382" s="12">
        <v>0</v>
      </c>
      <c r="L382" s="15">
        <v>0</v>
      </c>
      <c r="M382" s="8">
        <v>7000000</v>
      </c>
    </row>
    <row r="383" spans="1:13" x14ac:dyDescent="0.25">
      <c r="A383" s="44"/>
      <c r="B383" s="44"/>
      <c r="C383" s="44"/>
      <c r="D383" s="44"/>
      <c r="E383" s="44"/>
      <c r="F383" s="44"/>
      <c r="G383" s="44"/>
      <c r="H383" s="44"/>
      <c r="I383" s="44"/>
      <c r="J383" s="44"/>
      <c r="K383" s="44"/>
      <c r="L383" s="44"/>
      <c r="M383" s="44"/>
    </row>
    <row r="384" spans="1:13" x14ac:dyDescent="0.25">
      <c r="A384" s="3" t="s">
        <v>198</v>
      </c>
      <c r="B384" s="35" t="s">
        <v>199</v>
      </c>
      <c r="C384" s="35"/>
      <c r="D384" s="35"/>
      <c r="E384" s="35"/>
      <c r="F384" s="35"/>
      <c r="G384" s="35"/>
      <c r="H384" s="35"/>
      <c r="I384" s="35"/>
      <c r="J384" s="36"/>
      <c r="K384" s="36"/>
      <c r="L384" s="35"/>
      <c r="M384" s="37"/>
    </row>
    <row r="385" spans="1:13" x14ac:dyDescent="0.25">
      <c r="B385" s="2" t="s">
        <v>516</v>
      </c>
      <c r="C385" s="38" t="s">
        <v>517</v>
      </c>
      <c r="D385" s="38"/>
      <c r="E385" s="38"/>
      <c r="F385" s="38"/>
      <c r="G385" s="38"/>
      <c r="H385" s="39"/>
      <c r="I385" s="5">
        <v>0</v>
      </c>
      <c r="J385" s="11">
        <v>160000</v>
      </c>
      <c r="K385" s="11">
        <v>0</v>
      </c>
      <c r="L385" s="14">
        <v>0</v>
      </c>
      <c r="M385" s="6">
        <v>160000</v>
      </c>
    </row>
    <row r="386" spans="1:13" x14ac:dyDescent="0.25">
      <c r="B386" s="2" t="s">
        <v>518</v>
      </c>
      <c r="C386" s="38" t="s">
        <v>519</v>
      </c>
      <c r="D386" s="38"/>
      <c r="E386" s="38"/>
      <c r="F386" s="38"/>
      <c r="G386" s="38"/>
      <c r="H386" s="39"/>
      <c r="I386" s="5">
        <v>0</v>
      </c>
      <c r="J386" s="11">
        <v>142000</v>
      </c>
      <c r="K386" s="11">
        <v>0</v>
      </c>
      <c r="L386" s="14">
        <v>0</v>
      </c>
      <c r="M386" s="6">
        <v>142000</v>
      </c>
    </row>
    <row r="387" spans="1:13" x14ac:dyDescent="0.25">
      <c r="B387" s="4" t="s">
        <v>520</v>
      </c>
      <c r="C387" s="51" t="s">
        <v>521</v>
      </c>
      <c r="D387" s="51"/>
      <c r="E387" s="51"/>
      <c r="F387" s="51"/>
      <c r="G387" s="51"/>
      <c r="H387" s="52"/>
      <c r="I387" s="5">
        <v>2500000</v>
      </c>
      <c r="J387" s="11">
        <v>1675000</v>
      </c>
      <c r="K387" s="11">
        <v>0</v>
      </c>
      <c r="L387" s="14">
        <v>6000000</v>
      </c>
      <c r="M387" s="6">
        <v>10175000</v>
      </c>
    </row>
    <row r="388" spans="1:13" ht="15.95" customHeight="1" x14ac:dyDescent="0.25">
      <c r="A388" s="49" t="s">
        <v>222</v>
      </c>
      <c r="B388" s="36"/>
      <c r="C388" s="36"/>
      <c r="D388" s="36"/>
      <c r="E388" s="36"/>
      <c r="F388" s="36"/>
      <c r="G388" s="36"/>
      <c r="H388" s="50"/>
      <c r="I388" s="7">
        <v>2500000</v>
      </c>
      <c r="J388" s="12">
        <f>SUM(J385:J387)</f>
        <v>1977000</v>
      </c>
      <c r="K388" s="12">
        <v>0</v>
      </c>
      <c r="L388" s="15">
        <v>6000000</v>
      </c>
      <c r="M388" s="8">
        <v>10477000</v>
      </c>
    </row>
    <row r="389" spans="1:13" x14ac:dyDescent="0.25">
      <c r="A389" s="44"/>
      <c r="B389" s="44"/>
      <c r="C389" s="44"/>
      <c r="D389" s="44"/>
      <c r="E389" s="44"/>
      <c r="F389" s="44"/>
      <c r="G389" s="44"/>
      <c r="H389" s="44"/>
      <c r="I389" s="44"/>
      <c r="J389" s="44"/>
      <c r="K389" s="44"/>
      <c r="L389" s="44"/>
      <c r="M389" s="44"/>
    </row>
    <row r="390" spans="1:13" x14ac:dyDescent="0.25">
      <c r="A390" s="3" t="s">
        <v>223</v>
      </c>
      <c r="B390" s="35" t="s">
        <v>224</v>
      </c>
      <c r="C390" s="35"/>
      <c r="D390" s="35"/>
      <c r="E390" s="35"/>
      <c r="F390" s="35"/>
      <c r="G390" s="35"/>
      <c r="H390" s="35"/>
      <c r="I390" s="35"/>
      <c r="J390" s="36"/>
      <c r="K390" s="36"/>
      <c r="L390" s="35"/>
      <c r="M390" s="37"/>
    </row>
    <row r="391" spans="1:13" x14ac:dyDescent="0.25">
      <c r="B391" s="4" t="s">
        <v>522</v>
      </c>
      <c r="C391" s="51" t="s">
        <v>523</v>
      </c>
      <c r="D391" s="51"/>
      <c r="E391" s="51"/>
      <c r="F391" s="51"/>
      <c r="G391" s="51"/>
      <c r="H391" s="52"/>
      <c r="I391" s="5">
        <v>0</v>
      </c>
      <c r="J391" s="11">
        <v>1981000</v>
      </c>
      <c r="K391" s="11">
        <v>0</v>
      </c>
      <c r="L391" s="14">
        <v>3800000</v>
      </c>
      <c r="M391" s="6">
        <v>5781000</v>
      </c>
    </row>
    <row r="392" spans="1:13" ht="15.95" customHeight="1" x14ac:dyDescent="0.25">
      <c r="A392" s="49" t="s">
        <v>227</v>
      </c>
      <c r="B392" s="36"/>
      <c r="C392" s="36"/>
      <c r="D392" s="36"/>
      <c r="E392" s="36"/>
      <c r="F392" s="36"/>
      <c r="G392" s="36"/>
      <c r="H392" s="50"/>
      <c r="I392" s="7">
        <v>0</v>
      </c>
      <c r="J392" s="12">
        <v>1981000</v>
      </c>
      <c r="K392" s="12">
        <v>0</v>
      </c>
      <c r="L392" s="15">
        <v>3800000</v>
      </c>
      <c r="M392" s="8">
        <v>5781000</v>
      </c>
    </row>
    <row r="393" spans="1:13" x14ac:dyDescent="0.25">
      <c r="A393" s="44"/>
      <c r="B393" s="44"/>
      <c r="C393" s="44"/>
      <c r="D393" s="44"/>
      <c r="E393" s="44"/>
      <c r="F393" s="44"/>
      <c r="G393" s="44"/>
      <c r="H393" s="44"/>
      <c r="I393" s="44"/>
      <c r="J393" s="44"/>
      <c r="K393" s="44"/>
      <c r="L393" s="44"/>
      <c r="M393" s="44"/>
    </row>
    <row r="394" spans="1:13" ht="15" customHeight="1" x14ac:dyDescent="0.25">
      <c r="A394" s="3">
        <v>3315</v>
      </c>
      <c r="B394" s="35" t="s">
        <v>234</v>
      </c>
      <c r="C394" s="35"/>
      <c r="D394" s="35"/>
      <c r="E394" s="35"/>
      <c r="F394" s="35"/>
      <c r="G394" s="35"/>
      <c r="H394" s="35"/>
      <c r="I394" s="36"/>
      <c r="J394" s="36"/>
      <c r="K394" s="36"/>
      <c r="L394" s="36"/>
      <c r="M394" s="50"/>
    </row>
    <row r="395" spans="1:13" ht="15" customHeight="1" x14ac:dyDescent="0.25">
      <c r="B395" s="4" t="s">
        <v>580</v>
      </c>
      <c r="C395" s="51" t="s">
        <v>581</v>
      </c>
      <c r="D395" s="51"/>
      <c r="E395" s="51"/>
      <c r="F395" s="51"/>
      <c r="G395" s="51"/>
      <c r="H395" s="52"/>
      <c r="I395" s="5">
        <v>0</v>
      </c>
      <c r="J395" s="11">
        <v>0</v>
      </c>
      <c r="K395" s="11">
        <v>0</v>
      </c>
      <c r="L395" s="14">
        <v>3000000</v>
      </c>
      <c r="M395" s="6">
        <v>3000000</v>
      </c>
    </row>
    <row r="396" spans="1:13" ht="15.95" customHeight="1" x14ac:dyDescent="0.25">
      <c r="A396" s="49" t="s">
        <v>237</v>
      </c>
      <c r="B396" s="36"/>
      <c r="C396" s="36"/>
      <c r="D396" s="36"/>
      <c r="E396" s="36"/>
      <c r="F396" s="36"/>
      <c r="G396" s="36"/>
      <c r="H396" s="50"/>
      <c r="I396" s="7">
        <v>0</v>
      </c>
      <c r="J396" s="12">
        <v>0</v>
      </c>
      <c r="K396" s="12">
        <v>0</v>
      </c>
      <c r="L396" s="15">
        <v>3000000</v>
      </c>
      <c r="M396" s="8">
        <v>3000000</v>
      </c>
    </row>
    <row r="397" spans="1:13" ht="15.95" customHeight="1" x14ac:dyDescent="0.25">
      <c r="A397" s="29"/>
      <c r="B397" s="30"/>
      <c r="C397" s="30"/>
      <c r="D397" s="30"/>
      <c r="E397" s="30"/>
      <c r="F397" s="30"/>
      <c r="G397" s="30"/>
      <c r="H397" s="30"/>
      <c r="I397" s="31"/>
      <c r="J397" s="31"/>
      <c r="K397" s="31"/>
      <c r="L397" s="32"/>
      <c r="M397" s="33"/>
    </row>
    <row r="398" spans="1:13" x14ac:dyDescent="0.25">
      <c r="A398" s="3" t="s">
        <v>286</v>
      </c>
      <c r="B398" s="35" t="s">
        <v>287</v>
      </c>
      <c r="C398" s="35"/>
      <c r="D398" s="35"/>
      <c r="E398" s="35"/>
      <c r="F398" s="35"/>
      <c r="G398" s="35"/>
      <c r="H398" s="35"/>
      <c r="I398" s="36"/>
      <c r="J398" s="36"/>
      <c r="K398" s="36"/>
      <c r="L398" s="36"/>
      <c r="M398" s="50"/>
    </row>
    <row r="399" spans="1:13" x14ac:dyDescent="0.25">
      <c r="B399" s="4" t="s">
        <v>524</v>
      </c>
      <c r="C399" s="51" t="s">
        <v>525</v>
      </c>
      <c r="D399" s="51"/>
      <c r="E399" s="51"/>
      <c r="F399" s="51"/>
      <c r="G399" s="51"/>
      <c r="H399" s="52"/>
      <c r="I399" s="5">
        <v>0</v>
      </c>
      <c r="J399" s="11">
        <v>5953000</v>
      </c>
      <c r="K399" s="11">
        <v>0</v>
      </c>
      <c r="L399" s="14">
        <v>0</v>
      </c>
      <c r="M399" s="6">
        <v>5953000</v>
      </c>
    </row>
    <row r="400" spans="1:13" x14ac:dyDescent="0.25">
      <c r="A400" s="49" t="s">
        <v>290</v>
      </c>
      <c r="B400" s="36"/>
      <c r="C400" s="36"/>
      <c r="D400" s="36"/>
      <c r="E400" s="36"/>
      <c r="F400" s="36"/>
      <c r="G400" s="36"/>
      <c r="H400" s="50"/>
      <c r="I400" s="7">
        <v>0</v>
      </c>
      <c r="J400" s="12">
        <v>5953000</v>
      </c>
      <c r="K400" s="12">
        <v>0</v>
      </c>
      <c r="L400" s="15">
        <v>0</v>
      </c>
      <c r="M400" s="8">
        <v>5953000</v>
      </c>
    </row>
    <row r="401" spans="1:13" x14ac:dyDescent="0.25">
      <c r="A401" s="58"/>
      <c r="B401" s="58"/>
      <c r="C401" s="58"/>
      <c r="D401" s="58"/>
      <c r="E401" s="58"/>
      <c r="F401" s="58"/>
      <c r="G401" s="58"/>
      <c r="H401" s="58"/>
      <c r="I401" s="58"/>
      <c r="J401" s="58"/>
      <c r="K401" s="58"/>
      <c r="L401" s="58"/>
      <c r="M401" s="58"/>
    </row>
    <row r="402" spans="1:13" ht="15.95" customHeight="1" x14ac:dyDescent="0.25">
      <c r="A402" s="3" t="s">
        <v>296</v>
      </c>
      <c r="B402" s="35" t="s">
        <v>297</v>
      </c>
      <c r="C402" s="35"/>
      <c r="D402" s="35"/>
      <c r="E402" s="35"/>
      <c r="F402" s="35"/>
      <c r="G402" s="35"/>
      <c r="H402" s="35"/>
      <c r="I402" s="36"/>
      <c r="J402" s="36"/>
      <c r="K402" s="36"/>
      <c r="L402" s="36"/>
      <c r="M402" s="50"/>
    </row>
    <row r="403" spans="1:13" x14ac:dyDescent="0.25">
      <c r="B403" s="2" t="s">
        <v>526</v>
      </c>
      <c r="C403" s="38" t="s">
        <v>527</v>
      </c>
      <c r="D403" s="38"/>
      <c r="E403" s="38"/>
      <c r="F403" s="38"/>
      <c r="G403" s="38"/>
      <c r="H403" s="39"/>
      <c r="I403" s="5">
        <v>0</v>
      </c>
      <c r="J403" s="11">
        <v>1500000</v>
      </c>
      <c r="K403" s="11">
        <v>0</v>
      </c>
      <c r="L403" s="14">
        <v>0</v>
      </c>
      <c r="M403" s="6">
        <v>1500000</v>
      </c>
    </row>
    <row r="404" spans="1:13" x14ac:dyDescent="0.25">
      <c r="B404" s="4" t="s">
        <v>528</v>
      </c>
      <c r="C404" s="51" t="s">
        <v>529</v>
      </c>
      <c r="D404" s="51"/>
      <c r="E404" s="51"/>
      <c r="F404" s="51"/>
      <c r="G404" s="51"/>
      <c r="H404" s="52"/>
      <c r="I404" s="5">
        <v>1500000</v>
      </c>
      <c r="J404" s="11">
        <v>127000</v>
      </c>
      <c r="K404" s="11">
        <v>0</v>
      </c>
      <c r="L404" s="14">
        <v>0</v>
      </c>
      <c r="M404" s="6">
        <v>1627000</v>
      </c>
    </row>
    <row r="405" spans="1:13" x14ac:dyDescent="0.25">
      <c r="A405" s="49" t="s">
        <v>304</v>
      </c>
      <c r="B405" s="36"/>
      <c r="C405" s="36"/>
      <c r="D405" s="36"/>
      <c r="E405" s="36"/>
      <c r="F405" s="36"/>
      <c r="G405" s="36"/>
      <c r="H405" s="50"/>
      <c r="I405" s="7">
        <v>1500000</v>
      </c>
      <c r="J405" s="12">
        <f>SUM(J403:J404)</f>
        <v>1627000</v>
      </c>
      <c r="K405" s="12">
        <v>0</v>
      </c>
      <c r="L405" s="15">
        <v>0</v>
      </c>
      <c r="M405" s="8">
        <v>3127000</v>
      </c>
    </row>
    <row r="406" spans="1:13" x14ac:dyDescent="0.25">
      <c r="A406" s="58"/>
      <c r="B406" s="58"/>
      <c r="C406" s="58"/>
      <c r="D406" s="58"/>
      <c r="E406" s="58"/>
      <c r="F406" s="58"/>
      <c r="G406" s="58"/>
      <c r="H406" s="58"/>
      <c r="I406" s="58"/>
      <c r="J406" s="58"/>
      <c r="K406" s="58"/>
      <c r="L406" s="58"/>
      <c r="M406" s="58"/>
    </row>
    <row r="407" spans="1:13" ht="15.95" customHeight="1" x14ac:dyDescent="0.25">
      <c r="A407" s="3" t="s">
        <v>305</v>
      </c>
      <c r="B407" s="35" t="s">
        <v>306</v>
      </c>
      <c r="C407" s="35"/>
      <c r="D407" s="35"/>
      <c r="E407" s="35"/>
      <c r="F407" s="35"/>
      <c r="G407" s="35"/>
      <c r="H407" s="35"/>
      <c r="I407" s="36"/>
      <c r="J407" s="36"/>
      <c r="K407" s="36"/>
      <c r="L407" s="36"/>
      <c r="M407" s="50"/>
    </row>
    <row r="408" spans="1:13" x14ac:dyDescent="0.25">
      <c r="B408" s="2" t="s">
        <v>530</v>
      </c>
      <c r="C408" s="38" t="s">
        <v>531</v>
      </c>
      <c r="D408" s="38"/>
      <c r="E408" s="38"/>
      <c r="F408" s="38"/>
      <c r="G408" s="38"/>
      <c r="H408" s="39"/>
      <c r="I408" s="5">
        <v>0</v>
      </c>
      <c r="J408" s="11">
        <v>30000</v>
      </c>
      <c r="K408" s="11">
        <v>0</v>
      </c>
      <c r="L408" s="14">
        <v>0</v>
      </c>
      <c r="M408" s="6">
        <v>30000</v>
      </c>
    </row>
    <row r="409" spans="1:13" x14ac:dyDescent="0.25">
      <c r="B409" s="4" t="s">
        <v>532</v>
      </c>
      <c r="C409" s="51" t="s">
        <v>533</v>
      </c>
      <c r="D409" s="51"/>
      <c r="E409" s="51"/>
      <c r="F409" s="51"/>
      <c r="G409" s="51"/>
      <c r="H409" s="52"/>
      <c r="I409" s="5">
        <v>0</v>
      </c>
      <c r="J409" s="11">
        <v>0</v>
      </c>
      <c r="K409" s="11">
        <v>0</v>
      </c>
      <c r="L409" s="14">
        <v>100000</v>
      </c>
      <c r="M409" s="6">
        <v>100000</v>
      </c>
    </row>
    <row r="410" spans="1:13" x14ac:dyDescent="0.25">
      <c r="A410" s="49" t="s">
        <v>311</v>
      </c>
      <c r="B410" s="36"/>
      <c r="C410" s="36"/>
      <c r="D410" s="36"/>
      <c r="E410" s="36"/>
      <c r="F410" s="36"/>
      <c r="G410" s="36"/>
      <c r="H410" s="50"/>
      <c r="I410" s="7">
        <v>0</v>
      </c>
      <c r="J410" s="12">
        <v>30000</v>
      </c>
      <c r="K410" s="12">
        <v>0</v>
      </c>
      <c r="L410" s="15">
        <v>100000</v>
      </c>
      <c r="M410" s="8">
        <v>130000</v>
      </c>
    </row>
    <row r="411" spans="1:13" ht="15.95" customHeight="1" x14ac:dyDescent="0.25">
      <c r="A411" s="58"/>
      <c r="B411" s="58"/>
      <c r="C411" s="58"/>
      <c r="D411" s="58"/>
      <c r="E411" s="58"/>
      <c r="F411" s="58"/>
      <c r="G411" s="58"/>
      <c r="H411" s="58"/>
      <c r="I411" s="58"/>
      <c r="J411" s="58"/>
      <c r="K411" s="58"/>
      <c r="L411" s="58"/>
      <c r="M411" s="58"/>
    </row>
    <row r="412" spans="1:13" x14ac:dyDescent="0.25">
      <c r="A412" s="3" t="s">
        <v>312</v>
      </c>
      <c r="B412" s="35" t="s">
        <v>313</v>
      </c>
      <c r="C412" s="35"/>
      <c r="D412" s="35"/>
      <c r="E412" s="35"/>
      <c r="F412" s="35"/>
      <c r="G412" s="35"/>
      <c r="H412" s="35"/>
      <c r="I412" s="36"/>
      <c r="J412" s="36"/>
      <c r="K412" s="36"/>
      <c r="L412" s="36"/>
      <c r="M412" s="50"/>
    </row>
    <row r="413" spans="1:13" x14ac:dyDescent="0.25">
      <c r="B413" s="4" t="s">
        <v>534</v>
      </c>
      <c r="C413" s="51" t="s">
        <v>535</v>
      </c>
      <c r="D413" s="51"/>
      <c r="E413" s="51"/>
      <c r="F413" s="51"/>
      <c r="G413" s="51"/>
      <c r="H413" s="52"/>
      <c r="I413" s="5">
        <v>0</v>
      </c>
      <c r="J413" s="11">
        <v>2332000</v>
      </c>
      <c r="K413" s="11">
        <v>0</v>
      </c>
      <c r="L413" s="14">
        <v>0</v>
      </c>
      <c r="M413" s="6">
        <v>2332000</v>
      </c>
    </row>
    <row r="414" spans="1:13" x14ac:dyDescent="0.25">
      <c r="A414" s="49" t="s">
        <v>316</v>
      </c>
      <c r="B414" s="36"/>
      <c r="C414" s="36"/>
      <c r="D414" s="36"/>
      <c r="E414" s="36"/>
      <c r="F414" s="36"/>
      <c r="G414" s="36"/>
      <c r="H414" s="50"/>
      <c r="I414" s="7">
        <v>0</v>
      </c>
      <c r="J414" s="12">
        <v>2332000</v>
      </c>
      <c r="K414" s="12">
        <v>0</v>
      </c>
      <c r="L414" s="15">
        <v>0</v>
      </c>
      <c r="M414" s="8">
        <v>2332000</v>
      </c>
    </row>
    <row r="415" spans="1:13" ht="15.95" customHeight="1" x14ac:dyDescent="0.25">
      <c r="A415" s="58"/>
      <c r="B415" s="58"/>
      <c r="C415" s="58"/>
      <c r="D415" s="58"/>
      <c r="E415" s="58"/>
      <c r="F415" s="58"/>
      <c r="G415" s="58"/>
      <c r="H415" s="58"/>
      <c r="I415" s="58"/>
      <c r="J415" s="58"/>
      <c r="K415" s="58"/>
      <c r="L415" s="58"/>
      <c r="M415" s="58"/>
    </row>
    <row r="416" spans="1:13" x14ac:dyDescent="0.25">
      <c r="A416" s="3" t="s">
        <v>317</v>
      </c>
      <c r="B416" s="35" t="s">
        <v>318</v>
      </c>
      <c r="C416" s="35"/>
      <c r="D416" s="35"/>
      <c r="E416" s="35"/>
      <c r="F416" s="35"/>
      <c r="G416" s="35"/>
      <c r="H416" s="35"/>
      <c r="I416" s="36"/>
      <c r="J416" s="36"/>
      <c r="K416" s="36"/>
      <c r="L416" s="36"/>
      <c r="M416" s="50"/>
    </row>
    <row r="417" spans="1:13" x14ac:dyDescent="0.25">
      <c r="B417" s="4" t="s">
        <v>536</v>
      </c>
      <c r="C417" s="51" t="s">
        <v>537</v>
      </c>
      <c r="D417" s="51"/>
      <c r="E417" s="51"/>
      <c r="F417" s="51"/>
      <c r="G417" s="51"/>
      <c r="H417" s="52"/>
      <c r="I417" s="5">
        <v>0</v>
      </c>
      <c r="J417" s="11">
        <v>0</v>
      </c>
      <c r="K417" s="11">
        <v>0</v>
      </c>
      <c r="L417" s="14">
        <v>300000</v>
      </c>
      <c r="M417" s="6">
        <v>300000</v>
      </c>
    </row>
    <row r="418" spans="1:13" x14ac:dyDescent="0.25">
      <c r="A418" s="49" t="s">
        <v>321</v>
      </c>
      <c r="B418" s="36"/>
      <c r="C418" s="36"/>
      <c r="D418" s="36"/>
      <c r="E418" s="36"/>
      <c r="F418" s="36"/>
      <c r="G418" s="36"/>
      <c r="H418" s="50"/>
      <c r="I418" s="7">
        <v>0</v>
      </c>
      <c r="J418" s="12">
        <v>0</v>
      </c>
      <c r="K418" s="12">
        <v>0</v>
      </c>
      <c r="L418" s="15">
        <v>300000</v>
      </c>
      <c r="M418" s="8">
        <v>300000</v>
      </c>
    </row>
    <row r="419" spans="1:13" ht="15.95" customHeight="1" x14ac:dyDescent="0.25">
      <c r="A419" s="58"/>
      <c r="B419" s="58"/>
      <c r="C419" s="58"/>
      <c r="D419" s="58"/>
      <c r="E419" s="58"/>
      <c r="F419" s="58"/>
      <c r="G419" s="58"/>
      <c r="H419" s="58"/>
      <c r="I419" s="58"/>
      <c r="J419" s="58"/>
      <c r="K419" s="58"/>
      <c r="L419" s="58"/>
      <c r="M419" s="58"/>
    </row>
    <row r="420" spans="1:13" x14ac:dyDescent="0.25">
      <c r="A420" s="3" t="s">
        <v>322</v>
      </c>
      <c r="B420" s="35" t="s">
        <v>323</v>
      </c>
      <c r="C420" s="35"/>
      <c r="D420" s="35"/>
      <c r="E420" s="35"/>
      <c r="F420" s="35"/>
      <c r="G420" s="35"/>
      <c r="H420" s="35"/>
      <c r="I420" s="36"/>
      <c r="J420" s="36"/>
      <c r="K420" s="36"/>
      <c r="L420" s="36"/>
      <c r="M420" s="50"/>
    </row>
    <row r="421" spans="1:13" x14ac:dyDescent="0.25">
      <c r="B421" s="4" t="s">
        <v>538</v>
      </c>
      <c r="C421" s="51" t="s">
        <v>539</v>
      </c>
      <c r="D421" s="51"/>
      <c r="E421" s="51"/>
      <c r="F421" s="51"/>
      <c r="G421" s="51"/>
      <c r="H421" s="52"/>
      <c r="I421" s="5">
        <v>600000</v>
      </c>
      <c r="J421" s="11">
        <v>0</v>
      </c>
      <c r="K421" s="11">
        <v>0</v>
      </c>
      <c r="L421" s="14">
        <v>0</v>
      </c>
      <c r="M421" s="6">
        <v>600000</v>
      </c>
    </row>
    <row r="422" spans="1:13" x14ac:dyDescent="0.25">
      <c r="A422" s="49" t="s">
        <v>326</v>
      </c>
      <c r="B422" s="36"/>
      <c r="C422" s="36"/>
      <c r="D422" s="36"/>
      <c r="E422" s="36"/>
      <c r="F422" s="36"/>
      <c r="G422" s="36"/>
      <c r="H422" s="50"/>
      <c r="I422" s="7">
        <v>600000</v>
      </c>
      <c r="J422" s="12">
        <v>0</v>
      </c>
      <c r="K422" s="12">
        <v>0</v>
      </c>
      <c r="L422" s="15">
        <v>0</v>
      </c>
      <c r="M422" s="8">
        <v>600000</v>
      </c>
    </row>
    <row r="423" spans="1:13" x14ac:dyDescent="0.25">
      <c r="A423" s="58"/>
      <c r="B423" s="58"/>
      <c r="C423" s="58"/>
      <c r="D423" s="58"/>
      <c r="E423" s="58"/>
      <c r="F423" s="58"/>
      <c r="G423" s="58"/>
      <c r="H423" s="58"/>
      <c r="I423" s="58"/>
      <c r="J423" s="58"/>
      <c r="K423" s="58"/>
      <c r="L423" s="58"/>
      <c r="M423" s="58"/>
    </row>
    <row r="424" spans="1:13" x14ac:dyDescent="0.25">
      <c r="A424" s="3" t="s">
        <v>327</v>
      </c>
      <c r="B424" s="35" t="s">
        <v>328</v>
      </c>
      <c r="C424" s="35"/>
      <c r="D424" s="35"/>
      <c r="E424" s="35"/>
      <c r="F424" s="35"/>
      <c r="G424" s="35"/>
      <c r="H424" s="35"/>
      <c r="I424" s="36"/>
      <c r="J424" s="36"/>
      <c r="K424" s="36"/>
      <c r="L424" s="36"/>
      <c r="M424" s="50"/>
    </row>
    <row r="425" spans="1:13" ht="15.95" customHeight="1" x14ac:dyDescent="0.25">
      <c r="B425" s="2" t="s">
        <v>540</v>
      </c>
      <c r="C425" s="38" t="s">
        <v>541</v>
      </c>
      <c r="D425" s="38"/>
      <c r="E425" s="38"/>
      <c r="F425" s="38"/>
      <c r="G425" s="38"/>
      <c r="H425" s="39"/>
      <c r="I425" s="5">
        <v>150000</v>
      </c>
      <c r="J425" s="11">
        <v>320000</v>
      </c>
      <c r="K425" s="11">
        <v>0</v>
      </c>
      <c r="L425" s="14">
        <v>0</v>
      </c>
      <c r="M425" s="6">
        <v>470000</v>
      </c>
    </row>
    <row r="426" spans="1:13" x14ac:dyDescent="0.25">
      <c r="B426" s="2" t="s">
        <v>542</v>
      </c>
      <c r="C426" s="38" t="s">
        <v>543</v>
      </c>
      <c r="D426" s="38"/>
      <c r="E426" s="38"/>
      <c r="F426" s="38"/>
      <c r="G426" s="38"/>
      <c r="H426" s="39"/>
      <c r="I426" s="5">
        <v>340000</v>
      </c>
      <c r="J426" s="11">
        <v>0</v>
      </c>
      <c r="K426" s="11">
        <v>0</v>
      </c>
      <c r="L426" s="14">
        <v>0</v>
      </c>
      <c r="M426" s="6">
        <v>340000</v>
      </c>
    </row>
    <row r="427" spans="1:13" x14ac:dyDescent="0.25">
      <c r="B427" s="4" t="s">
        <v>544</v>
      </c>
      <c r="C427" s="51" t="s">
        <v>545</v>
      </c>
      <c r="D427" s="51"/>
      <c r="E427" s="51"/>
      <c r="F427" s="51"/>
      <c r="G427" s="51"/>
      <c r="H427" s="52"/>
      <c r="I427" s="5">
        <v>0</v>
      </c>
      <c r="J427" s="11">
        <v>6500000</v>
      </c>
      <c r="K427" s="11">
        <v>0</v>
      </c>
      <c r="L427" s="14">
        <v>0</v>
      </c>
      <c r="M427" s="6">
        <v>6500000</v>
      </c>
    </row>
    <row r="428" spans="1:13" x14ac:dyDescent="0.25">
      <c r="A428" s="49" t="s">
        <v>339</v>
      </c>
      <c r="B428" s="36"/>
      <c r="C428" s="36"/>
      <c r="D428" s="36"/>
      <c r="E428" s="36"/>
      <c r="F428" s="36"/>
      <c r="G428" s="36"/>
      <c r="H428" s="50"/>
      <c r="I428" s="7">
        <v>490000</v>
      </c>
      <c r="J428" s="12">
        <f>SUM(J425:J427)</f>
        <v>6820000</v>
      </c>
      <c r="K428" s="12">
        <v>0</v>
      </c>
      <c r="L428" s="15">
        <v>0</v>
      </c>
      <c r="M428" s="8">
        <v>7310000</v>
      </c>
    </row>
    <row r="429" spans="1:13" ht="15.95" customHeight="1" x14ac:dyDescent="0.25">
      <c r="A429" s="58"/>
      <c r="B429" s="58"/>
      <c r="C429" s="58"/>
      <c r="D429" s="58"/>
      <c r="E429" s="58"/>
      <c r="F429" s="58"/>
      <c r="G429" s="58"/>
      <c r="H429" s="58"/>
      <c r="I429" s="58"/>
      <c r="J429" s="58"/>
      <c r="K429" s="58"/>
      <c r="L429" s="58"/>
      <c r="M429" s="58"/>
    </row>
    <row r="430" spans="1:13" x14ac:dyDescent="0.25">
      <c r="A430" s="3" t="s">
        <v>546</v>
      </c>
      <c r="B430" s="35" t="s">
        <v>547</v>
      </c>
      <c r="C430" s="35"/>
      <c r="D430" s="35"/>
      <c r="E430" s="35"/>
      <c r="F430" s="35"/>
      <c r="G430" s="35"/>
      <c r="H430" s="35"/>
      <c r="I430" s="36"/>
      <c r="J430" s="36"/>
      <c r="K430" s="36"/>
      <c r="L430" s="36"/>
      <c r="M430" s="50"/>
    </row>
    <row r="431" spans="1:13" x14ac:dyDescent="0.25">
      <c r="B431" s="4" t="s">
        <v>548</v>
      </c>
      <c r="C431" s="51" t="s">
        <v>549</v>
      </c>
      <c r="D431" s="51"/>
      <c r="E431" s="51"/>
      <c r="F431" s="51"/>
      <c r="G431" s="51"/>
      <c r="H431" s="52"/>
      <c r="I431" s="5">
        <v>0</v>
      </c>
      <c r="J431" s="11">
        <v>75000</v>
      </c>
      <c r="K431" s="11">
        <v>0</v>
      </c>
      <c r="L431" s="14">
        <v>0</v>
      </c>
      <c r="M431" s="6">
        <v>75000</v>
      </c>
    </row>
    <row r="432" spans="1:13" x14ac:dyDescent="0.25">
      <c r="A432" s="49" t="s">
        <v>550</v>
      </c>
      <c r="B432" s="36"/>
      <c r="C432" s="36"/>
      <c r="D432" s="36"/>
      <c r="E432" s="36"/>
      <c r="F432" s="36"/>
      <c r="G432" s="36"/>
      <c r="H432" s="50"/>
      <c r="I432" s="7">
        <v>0</v>
      </c>
      <c r="J432" s="12">
        <v>75000</v>
      </c>
      <c r="K432" s="12">
        <v>0</v>
      </c>
      <c r="L432" s="15">
        <v>0</v>
      </c>
      <c r="M432" s="8">
        <v>75000</v>
      </c>
    </row>
    <row r="433" spans="1:13" ht="15.95" customHeight="1" x14ac:dyDescent="0.25">
      <c r="A433" s="58"/>
      <c r="B433" s="58"/>
      <c r="C433" s="58"/>
      <c r="D433" s="58"/>
      <c r="E433" s="58"/>
      <c r="F433" s="58"/>
      <c r="G433" s="58"/>
      <c r="H433" s="58"/>
      <c r="I433" s="58"/>
      <c r="J433" s="58"/>
      <c r="K433" s="58"/>
      <c r="L433" s="58"/>
      <c r="M433" s="58"/>
    </row>
    <row r="434" spans="1:13" x14ac:dyDescent="0.25">
      <c r="A434" s="3" t="s">
        <v>340</v>
      </c>
      <c r="B434" s="35" t="s">
        <v>341</v>
      </c>
      <c r="C434" s="35"/>
      <c r="D434" s="35"/>
      <c r="E434" s="35"/>
      <c r="F434" s="35"/>
      <c r="G434" s="35"/>
      <c r="H434" s="35"/>
      <c r="I434" s="36"/>
      <c r="J434" s="36"/>
      <c r="K434" s="36"/>
      <c r="L434" s="36"/>
      <c r="M434" s="50"/>
    </row>
    <row r="435" spans="1:13" x14ac:dyDescent="0.25">
      <c r="B435" s="4" t="s">
        <v>551</v>
      </c>
      <c r="C435" s="51" t="s">
        <v>552</v>
      </c>
      <c r="D435" s="51"/>
      <c r="E435" s="51"/>
      <c r="F435" s="51"/>
      <c r="G435" s="51"/>
      <c r="H435" s="52"/>
      <c r="I435" s="5">
        <v>230000</v>
      </c>
      <c r="J435" s="11">
        <v>0</v>
      </c>
      <c r="K435" s="11">
        <v>0</v>
      </c>
      <c r="L435" s="14">
        <v>0</v>
      </c>
      <c r="M435" s="6">
        <v>230000</v>
      </c>
    </row>
    <row r="436" spans="1:13" x14ac:dyDescent="0.25">
      <c r="A436" s="49" t="s">
        <v>344</v>
      </c>
      <c r="B436" s="36"/>
      <c r="C436" s="36"/>
      <c r="D436" s="36"/>
      <c r="E436" s="36"/>
      <c r="F436" s="36"/>
      <c r="G436" s="36"/>
      <c r="H436" s="50"/>
      <c r="I436" s="7">
        <v>230000</v>
      </c>
      <c r="J436" s="12">
        <v>0</v>
      </c>
      <c r="K436" s="12">
        <v>0</v>
      </c>
      <c r="L436" s="15">
        <v>0</v>
      </c>
      <c r="M436" s="8">
        <v>230000</v>
      </c>
    </row>
    <row r="437" spans="1:13" ht="15.95" customHeight="1" x14ac:dyDescent="0.25">
      <c r="A437" s="58"/>
      <c r="B437" s="58"/>
      <c r="C437" s="58"/>
      <c r="D437" s="58"/>
      <c r="E437" s="58"/>
      <c r="F437" s="58"/>
      <c r="G437" s="58"/>
      <c r="H437" s="58"/>
      <c r="I437" s="58"/>
      <c r="J437" s="58"/>
      <c r="K437" s="58"/>
      <c r="L437" s="58"/>
      <c r="M437" s="58"/>
    </row>
    <row r="438" spans="1:13" x14ac:dyDescent="0.25">
      <c r="A438" s="3" t="s">
        <v>553</v>
      </c>
      <c r="B438" s="35" t="s">
        <v>554</v>
      </c>
      <c r="C438" s="35"/>
      <c r="D438" s="35"/>
      <c r="E438" s="35"/>
      <c r="F438" s="35"/>
      <c r="G438" s="35"/>
      <c r="H438" s="35"/>
      <c r="I438" s="36"/>
      <c r="J438" s="36"/>
      <c r="K438" s="36"/>
      <c r="L438" s="36"/>
      <c r="M438" s="50"/>
    </row>
    <row r="439" spans="1:13" x14ac:dyDescent="0.25">
      <c r="B439" s="4" t="s">
        <v>555</v>
      </c>
      <c r="C439" s="51" t="s">
        <v>556</v>
      </c>
      <c r="D439" s="51"/>
      <c r="E439" s="51"/>
      <c r="F439" s="51"/>
      <c r="G439" s="51"/>
      <c r="H439" s="52"/>
      <c r="I439" s="5">
        <v>85000</v>
      </c>
      <c r="J439" s="26">
        <v>0</v>
      </c>
      <c r="K439" s="11">
        <v>0</v>
      </c>
      <c r="L439" s="14">
        <v>0</v>
      </c>
      <c r="M439" s="6">
        <v>85000</v>
      </c>
    </row>
    <row r="440" spans="1:13" x14ac:dyDescent="0.25">
      <c r="A440" s="49" t="s">
        <v>557</v>
      </c>
      <c r="B440" s="36"/>
      <c r="C440" s="36"/>
      <c r="D440" s="36"/>
      <c r="E440" s="36"/>
      <c r="F440" s="36"/>
      <c r="G440" s="36"/>
      <c r="H440" s="50"/>
      <c r="I440" s="7">
        <v>85000</v>
      </c>
      <c r="J440" s="12">
        <v>0</v>
      </c>
      <c r="K440" s="12">
        <v>0</v>
      </c>
      <c r="L440" s="15">
        <v>0</v>
      </c>
      <c r="M440" s="8">
        <v>85000</v>
      </c>
    </row>
    <row r="441" spans="1:13" ht="15.95" customHeight="1" x14ac:dyDescent="0.25">
      <c r="A441" s="58"/>
      <c r="B441" s="58"/>
      <c r="C441" s="58"/>
      <c r="D441" s="58"/>
      <c r="E441" s="58"/>
      <c r="F441" s="58"/>
      <c r="G441" s="58"/>
      <c r="H441" s="58"/>
      <c r="I441" s="58"/>
      <c r="J441" s="58"/>
      <c r="K441" s="58"/>
      <c r="L441" s="58"/>
      <c r="M441" s="58"/>
    </row>
    <row r="442" spans="1:13" x14ac:dyDescent="0.25">
      <c r="A442" s="3" t="s">
        <v>378</v>
      </c>
      <c r="B442" s="35" t="s">
        <v>379</v>
      </c>
      <c r="C442" s="35"/>
      <c r="D442" s="35"/>
      <c r="E442" s="35"/>
      <c r="F442" s="35"/>
      <c r="G442" s="35"/>
      <c r="H442" s="35"/>
      <c r="I442" s="36"/>
      <c r="J442" s="36"/>
      <c r="K442" s="36"/>
      <c r="L442" s="36"/>
      <c r="M442" s="50"/>
    </row>
    <row r="443" spans="1:13" x14ac:dyDescent="0.25">
      <c r="B443" s="4" t="s">
        <v>558</v>
      </c>
      <c r="C443" s="51" t="s">
        <v>559</v>
      </c>
      <c r="D443" s="51"/>
      <c r="E443" s="51"/>
      <c r="F443" s="51"/>
      <c r="G443" s="51"/>
      <c r="H443" s="52"/>
      <c r="I443" s="5">
        <v>720000</v>
      </c>
      <c r="J443" s="11">
        <v>0</v>
      </c>
      <c r="K443" s="11">
        <v>0</v>
      </c>
      <c r="L443" s="14">
        <v>160000</v>
      </c>
      <c r="M443" s="6">
        <v>880000</v>
      </c>
    </row>
    <row r="444" spans="1:13" x14ac:dyDescent="0.25">
      <c r="A444" s="49" t="s">
        <v>384</v>
      </c>
      <c r="B444" s="36"/>
      <c r="C444" s="36"/>
      <c r="D444" s="36"/>
      <c r="E444" s="36"/>
      <c r="F444" s="36"/>
      <c r="G444" s="36"/>
      <c r="H444" s="50"/>
      <c r="I444" s="7">
        <v>720000</v>
      </c>
      <c r="J444" s="12">
        <v>0</v>
      </c>
      <c r="K444" s="12">
        <v>0</v>
      </c>
      <c r="L444" s="15">
        <v>160000</v>
      </c>
      <c r="M444" s="8">
        <v>880000</v>
      </c>
    </row>
    <row r="445" spans="1:13" ht="15.95" customHeight="1" x14ac:dyDescent="0.25">
      <c r="A445" s="58"/>
      <c r="B445" s="58"/>
      <c r="C445" s="58"/>
      <c r="D445" s="58"/>
      <c r="E445" s="58"/>
      <c r="F445" s="58"/>
      <c r="G445" s="58"/>
      <c r="H445" s="58"/>
      <c r="I445" s="58"/>
      <c r="J445" s="58"/>
      <c r="K445" s="58"/>
      <c r="L445" s="58"/>
      <c r="M445" s="58"/>
    </row>
    <row r="446" spans="1:13" x14ac:dyDescent="0.25">
      <c r="A446" s="3" t="s">
        <v>385</v>
      </c>
      <c r="B446" s="35" t="s">
        <v>386</v>
      </c>
      <c r="C446" s="35"/>
      <c r="D446" s="35"/>
      <c r="E446" s="35"/>
      <c r="F446" s="35"/>
      <c r="G446" s="35"/>
      <c r="H446" s="35"/>
      <c r="I446" s="36"/>
      <c r="J446" s="36"/>
      <c r="K446" s="36"/>
      <c r="L446" s="36"/>
      <c r="M446" s="50"/>
    </row>
    <row r="447" spans="1:13" x14ac:dyDescent="0.25">
      <c r="B447" s="4" t="s">
        <v>560</v>
      </c>
      <c r="C447" s="51" t="s">
        <v>561</v>
      </c>
      <c r="D447" s="51"/>
      <c r="E447" s="51"/>
      <c r="F447" s="51"/>
      <c r="G447" s="51"/>
      <c r="H447" s="52"/>
      <c r="I447" s="5">
        <v>0</v>
      </c>
      <c r="J447" s="11">
        <v>0</v>
      </c>
      <c r="K447" s="11">
        <v>0</v>
      </c>
      <c r="L447" s="14">
        <v>180000</v>
      </c>
      <c r="M447" s="6">
        <v>180000</v>
      </c>
    </row>
    <row r="448" spans="1:13" x14ac:dyDescent="0.25">
      <c r="A448" s="49" t="s">
        <v>389</v>
      </c>
      <c r="B448" s="36"/>
      <c r="C448" s="36"/>
      <c r="D448" s="36"/>
      <c r="E448" s="36"/>
      <c r="F448" s="36"/>
      <c r="G448" s="36"/>
      <c r="H448" s="50"/>
      <c r="I448" s="7">
        <v>0</v>
      </c>
      <c r="J448" s="12">
        <v>0</v>
      </c>
      <c r="K448" s="12">
        <v>0</v>
      </c>
      <c r="L448" s="15">
        <v>180000</v>
      </c>
      <c r="M448" s="8">
        <v>180000</v>
      </c>
    </row>
    <row r="449" spans="1:15" ht="15.95" customHeight="1" x14ac:dyDescent="0.25">
      <c r="A449" s="58"/>
      <c r="B449" s="58"/>
      <c r="C449" s="58"/>
      <c r="D449" s="58"/>
      <c r="E449" s="58"/>
      <c r="F449" s="58"/>
      <c r="G449" s="58"/>
      <c r="H449" s="58"/>
      <c r="I449" s="58"/>
      <c r="J449" s="58"/>
      <c r="K449" s="58"/>
      <c r="L449" s="58"/>
      <c r="M449" s="58"/>
    </row>
    <row r="450" spans="1:15" x14ac:dyDescent="0.25">
      <c r="A450" s="3" t="s">
        <v>400</v>
      </c>
      <c r="B450" s="35" t="s">
        <v>401</v>
      </c>
      <c r="C450" s="35"/>
      <c r="D450" s="35"/>
      <c r="E450" s="35"/>
      <c r="F450" s="35"/>
      <c r="G450" s="35"/>
      <c r="H450" s="35"/>
      <c r="I450" s="36"/>
      <c r="J450" s="36"/>
      <c r="K450" s="36"/>
      <c r="L450" s="36"/>
      <c r="M450" s="50"/>
    </row>
    <row r="451" spans="1:15" ht="15.95" customHeight="1" x14ac:dyDescent="0.25">
      <c r="B451" s="4" t="s">
        <v>562</v>
      </c>
      <c r="C451" s="51" t="s">
        <v>563</v>
      </c>
      <c r="D451" s="51"/>
      <c r="E451" s="51"/>
      <c r="F451" s="51"/>
      <c r="G451" s="51"/>
      <c r="H451" s="52"/>
      <c r="I451" s="5">
        <v>80000</v>
      </c>
      <c r="J451" s="11">
        <v>100000</v>
      </c>
      <c r="K451" s="11">
        <v>0</v>
      </c>
      <c r="L451" s="14">
        <v>0</v>
      </c>
      <c r="M451" s="6">
        <v>180000</v>
      </c>
      <c r="O451" s="28"/>
    </row>
    <row r="452" spans="1:15" x14ac:dyDescent="0.25">
      <c r="A452" s="49" t="s">
        <v>408</v>
      </c>
      <c r="B452" s="36"/>
      <c r="C452" s="36"/>
      <c r="D452" s="36"/>
      <c r="E452" s="36"/>
      <c r="F452" s="36"/>
      <c r="G452" s="36"/>
      <c r="H452" s="50"/>
      <c r="I452" s="7">
        <v>80000</v>
      </c>
      <c r="J452" s="12">
        <v>100000</v>
      </c>
      <c r="K452" s="12">
        <v>0</v>
      </c>
      <c r="L452" s="15">
        <v>0</v>
      </c>
      <c r="M452" s="8">
        <v>180000</v>
      </c>
    </row>
    <row r="453" spans="1:15" ht="18" customHeight="1" x14ac:dyDescent="0.25">
      <c r="A453" s="58"/>
      <c r="B453" s="58"/>
      <c r="C453" s="58"/>
      <c r="D453" s="58"/>
      <c r="E453" s="58"/>
      <c r="F453" s="58"/>
      <c r="G453" s="58"/>
      <c r="H453" s="58"/>
      <c r="I453" s="58"/>
      <c r="J453" s="58"/>
      <c r="K453" s="58"/>
      <c r="L453" s="58"/>
      <c r="M453" s="58"/>
    </row>
    <row r="454" spans="1:15" x14ac:dyDescent="0.25">
      <c r="A454" s="53" t="s">
        <v>564</v>
      </c>
      <c r="B454" s="54"/>
      <c r="C454" s="54"/>
      <c r="D454" s="54"/>
      <c r="E454" s="54"/>
      <c r="F454" s="54"/>
      <c r="G454" s="54"/>
      <c r="H454" s="55"/>
      <c r="I454" s="9">
        <v>39705000</v>
      </c>
      <c r="J454" s="13">
        <f>J452+J448+J444+J440+J436+J432+J428+J422+J418+J414+J410+J405+J400+J392+J388+J382+J378+J374+J367+J355+J348</f>
        <v>37504000</v>
      </c>
      <c r="K454" s="13">
        <v>0</v>
      </c>
      <c r="L454" s="16">
        <f>L452+L448+L444+L440+L436+L432+L428+L422+L418+L414+L410+L405+L400+L396+L392+L388+L382+L378+L374+L367+L355+L348</f>
        <v>12024000</v>
      </c>
      <c r="M454" s="10">
        <f>M452+M448+M444+M440+M436+M432+M428+M422+M418+M414+M410+M405+M400+M396+M392+M388+M382+M378+M374+M367+M355+M348</f>
        <v>89233000</v>
      </c>
    </row>
    <row r="455" spans="1:15" ht="26.1" customHeight="1" x14ac:dyDescent="0.25">
      <c r="A455" s="58"/>
      <c r="B455" s="58"/>
      <c r="C455" s="58"/>
      <c r="D455" s="58"/>
      <c r="E455" s="58"/>
      <c r="F455" s="58"/>
      <c r="G455" s="58"/>
      <c r="H455" s="58"/>
      <c r="I455" s="58"/>
      <c r="J455" s="58"/>
      <c r="K455" s="58"/>
      <c r="L455" s="58"/>
      <c r="M455" s="58"/>
    </row>
    <row r="456" spans="1:15" ht="36.950000000000003" customHeight="1" x14ac:dyDescent="0.25">
      <c r="A456" s="53" t="s">
        <v>565</v>
      </c>
      <c r="B456" s="54"/>
      <c r="C456" s="54"/>
      <c r="D456" s="54"/>
      <c r="E456" s="54"/>
      <c r="F456" s="54"/>
      <c r="G456" s="54"/>
      <c r="H456" s="55"/>
      <c r="I456" s="9">
        <v>248442500</v>
      </c>
      <c r="J456" s="13">
        <f>J454+J343</f>
        <v>80776000</v>
      </c>
      <c r="K456" s="13">
        <f>K454+K343</f>
        <v>3147000</v>
      </c>
      <c r="L456" s="16">
        <f>L454+L343</f>
        <v>6022000</v>
      </c>
      <c r="M456" s="10">
        <f>M454+M343</f>
        <v>338387500</v>
      </c>
    </row>
    <row r="457" spans="1:15" x14ac:dyDescent="0.25">
      <c r="A457" s="59"/>
      <c r="B457" s="59"/>
      <c r="C457" s="59"/>
      <c r="D457" s="59"/>
      <c r="E457" s="59"/>
      <c r="F457" s="59"/>
      <c r="G457" s="59"/>
      <c r="H457" s="59"/>
      <c r="I457" s="59"/>
      <c r="J457" s="59"/>
      <c r="K457" s="59"/>
      <c r="L457" s="59"/>
      <c r="M457" s="59"/>
    </row>
    <row r="458" spans="1:15" ht="15.75" x14ac:dyDescent="0.25">
      <c r="A458" s="60" t="s">
        <v>566</v>
      </c>
      <c r="B458" s="60"/>
      <c r="C458" s="60"/>
      <c r="D458" s="60"/>
      <c r="E458" s="60"/>
      <c r="F458" s="60"/>
      <c r="G458" s="60"/>
      <c r="H458" s="60"/>
      <c r="I458" s="60"/>
      <c r="J458" s="60"/>
      <c r="K458" s="60"/>
      <c r="L458" s="60"/>
      <c r="M458" s="60"/>
    </row>
    <row r="459" spans="1:15" ht="51" x14ac:dyDescent="0.25">
      <c r="A459" s="41" t="s">
        <v>566</v>
      </c>
      <c r="B459" s="38"/>
      <c r="C459" s="38"/>
      <c r="D459" s="38"/>
      <c r="E459" s="38"/>
      <c r="F459" s="38"/>
      <c r="G459" s="38"/>
      <c r="H459" s="39"/>
      <c r="I459" s="18" t="s">
        <v>575</v>
      </c>
      <c r="J459" s="18" t="s">
        <v>576</v>
      </c>
      <c r="K459" s="18" t="s">
        <v>577</v>
      </c>
      <c r="L459" s="19" t="s">
        <v>578</v>
      </c>
      <c r="M459" s="18" t="s">
        <v>579</v>
      </c>
    </row>
    <row r="460" spans="1:15" ht="15.95" customHeight="1" x14ac:dyDescent="0.25">
      <c r="A460" s="3" t="s">
        <v>3</v>
      </c>
      <c r="B460" s="35" t="s">
        <v>4</v>
      </c>
      <c r="C460" s="35"/>
      <c r="D460" s="35"/>
      <c r="E460" s="35"/>
      <c r="F460" s="35"/>
      <c r="G460" s="35"/>
      <c r="H460" s="35"/>
      <c r="I460" s="36"/>
      <c r="J460" s="36"/>
      <c r="K460" s="36"/>
      <c r="L460" s="36"/>
      <c r="M460" s="50"/>
    </row>
    <row r="461" spans="1:15" x14ac:dyDescent="0.25">
      <c r="B461" s="2" t="s">
        <v>567</v>
      </c>
      <c r="C461" s="38" t="s">
        <v>568</v>
      </c>
      <c r="D461" s="38"/>
      <c r="E461" s="38"/>
      <c r="F461" s="38"/>
      <c r="G461" s="38"/>
      <c r="H461" s="39"/>
      <c r="I461" s="5">
        <v>10500000</v>
      </c>
      <c r="J461" s="11">
        <v>73670000</v>
      </c>
      <c r="K461" s="11">
        <v>0</v>
      </c>
      <c r="L461" s="14">
        <v>73670000</v>
      </c>
      <c r="M461" s="6">
        <v>84170000</v>
      </c>
    </row>
    <row r="462" spans="1:15" ht="15.95" customHeight="1" x14ac:dyDescent="0.25">
      <c r="B462" s="4" t="s">
        <v>569</v>
      </c>
      <c r="C462" s="51" t="s">
        <v>570</v>
      </c>
      <c r="D462" s="51"/>
      <c r="E462" s="51"/>
      <c r="F462" s="51"/>
      <c r="G462" s="51"/>
      <c r="H462" s="52"/>
      <c r="I462" s="5">
        <v>-1786000</v>
      </c>
      <c r="J462" s="11">
        <v>0</v>
      </c>
      <c r="K462" s="11">
        <v>0</v>
      </c>
      <c r="L462" s="14">
        <v>0</v>
      </c>
      <c r="M462" s="6">
        <v>-1786000</v>
      </c>
    </row>
    <row r="463" spans="1:15" x14ac:dyDescent="0.25">
      <c r="A463" s="49" t="s">
        <v>25</v>
      </c>
      <c r="B463" s="36"/>
      <c r="C463" s="36"/>
      <c r="D463" s="36"/>
      <c r="E463" s="36"/>
      <c r="F463" s="36"/>
      <c r="G463" s="36"/>
      <c r="H463" s="50"/>
      <c r="I463" s="7">
        <v>8714000</v>
      </c>
      <c r="J463" s="12">
        <v>73670000</v>
      </c>
      <c r="K463" s="12">
        <v>0</v>
      </c>
      <c r="L463" s="15">
        <v>73670000</v>
      </c>
      <c r="M463" s="8">
        <v>82384000</v>
      </c>
    </row>
    <row r="464" spans="1:15" ht="18" customHeight="1" x14ac:dyDescent="0.25">
      <c r="A464" s="58"/>
      <c r="B464" s="58"/>
      <c r="C464" s="58"/>
      <c r="D464" s="58"/>
      <c r="E464" s="58"/>
      <c r="F464" s="58"/>
      <c r="G464" s="58"/>
      <c r="H464" s="58"/>
      <c r="I464" s="58"/>
      <c r="J464" s="58"/>
      <c r="K464" s="58"/>
      <c r="L464" s="58"/>
      <c r="M464" s="58"/>
    </row>
    <row r="465" spans="1:13" x14ac:dyDescent="0.25">
      <c r="A465" s="53" t="s">
        <v>571</v>
      </c>
      <c r="B465" s="54"/>
      <c r="C465" s="54"/>
      <c r="D465" s="54"/>
      <c r="E465" s="54"/>
      <c r="F465" s="54"/>
      <c r="G465" s="54"/>
      <c r="H465" s="55"/>
      <c r="I465" s="9">
        <v>8714000</v>
      </c>
      <c r="J465" s="13">
        <v>73670000</v>
      </c>
      <c r="K465" s="13">
        <v>0</v>
      </c>
      <c r="L465" s="16">
        <v>73670000</v>
      </c>
      <c r="M465" s="10">
        <v>82384000</v>
      </c>
    </row>
    <row r="466" spans="1:13" x14ac:dyDescent="0.25">
      <c r="A466" s="58"/>
      <c r="B466" s="58"/>
      <c r="C466" s="58"/>
      <c r="D466" s="58"/>
      <c r="E466" s="58"/>
      <c r="F466" s="58"/>
      <c r="G466" s="58"/>
      <c r="H466" s="58"/>
      <c r="I466" s="58"/>
      <c r="J466" s="58"/>
      <c r="K466" s="58"/>
      <c r="L466" s="58"/>
      <c r="M466" s="58"/>
    </row>
    <row r="467" spans="1:13" x14ac:dyDescent="0.25">
      <c r="A467" s="53" t="s">
        <v>572</v>
      </c>
      <c r="B467" s="54"/>
      <c r="C467" s="54"/>
      <c r="D467" s="54"/>
      <c r="E467" s="54"/>
      <c r="F467" s="54"/>
      <c r="G467" s="54"/>
      <c r="H467" s="55"/>
      <c r="I467" s="9">
        <v>8714000</v>
      </c>
      <c r="J467" s="13">
        <v>73670000</v>
      </c>
      <c r="K467" s="13">
        <v>0</v>
      </c>
      <c r="L467" s="16">
        <v>73670000</v>
      </c>
      <c r="M467" s="10">
        <v>82384000</v>
      </c>
    </row>
    <row r="468" spans="1:13" x14ac:dyDescent="0.25">
      <c r="A468" s="59"/>
      <c r="B468" s="59"/>
      <c r="C468" s="59"/>
      <c r="D468" s="59"/>
      <c r="E468" s="59"/>
      <c r="F468" s="59"/>
      <c r="G468" s="59"/>
      <c r="H468" s="59"/>
      <c r="I468" s="59"/>
      <c r="J468" s="59"/>
      <c r="K468" s="59"/>
      <c r="L468" s="59"/>
      <c r="M468" s="59"/>
    </row>
  </sheetData>
  <mergeCells count="547">
    <mergeCell ref="B394:H394"/>
    <mergeCell ref="I394:M394"/>
    <mergeCell ref="C395:H395"/>
    <mergeCell ref="A396:H396"/>
    <mergeCell ref="A468:M468"/>
    <mergeCell ref="A467:H467"/>
    <mergeCell ref="A466:M466"/>
    <mergeCell ref="A464:M464"/>
    <mergeCell ref="A465:H465"/>
    <mergeCell ref="A463:H463"/>
    <mergeCell ref="C462:H462"/>
    <mergeCell ref="I460:M460"/>
    <mergeCell ref="C461:H461"/>
    <mergeCell ref="B460:H460"/>
    <mergeCell ref="A459:H459"/>
    <mergeCell ref="A458:M458"/>
    <mergeCell ref="A457:M457"/>
    <mergeCell ref="A456:H456"/>
    <mergeCell ref="A455:M455"/>
    <mergeCell ref="A454:H454"/>
    <mergeCell ref="A453:M453"/>
    <mergeCell ref="A452:H452"/>
    <mergeCell ref="I450:M450"/>
    <mergeCell ref="C451:H451"/>
    <mergeCell ref="B450:H450"/>
    <mergeCell ref="A449:M449"/>
    <mergeCell ref="A448:H448"/>
    <mergeCell ref="I446:M446"/>
    <mergeCell ref="C447:H447"/>
    <mergeCell ref="B446:H446"/>
    <mergeCell ref="A445:M445"/>
    <mergeCell ref="A444:H444"/>
    <mergeCell ref="I442:M442"/>
    <mergeCell ref="C443:H443"/>
    <mergeCell ref="B442:H442"/>
    <mergeCell ref="A441:M441"/>
    <mergeCell ref="A440:H440"/>
    <mergeCell ref="I438:M438"/>
    <mergeCell ref="C439:H439"/>
    <mergeCell ref="B438:H438"/>
    <mergeCell ref="A437:M437"/>
    <mergeCell ref="A436:H436"/>
    <mergeCell ref="I434:M434"/>
    <mergeCell ref="C435:H435"/>
    <mergeCell ref="B434:H434"/>
    <mergeCell ref="A433:M433"/>
    <mergeCell ref="A432:H432"/>
    <mergeCell ref="I430:M430"/>
    <mergeCell ref="C431:H431"/>
    <mergeCell ref="B430:H430"/>
    <mergeCell ref="A429:M429"/>
    <mergeCell ref="A428:H428"/>
    <mergeCell ref="C426:H426"/>
    <mergeCell ref="C427:H427"/>
    <mergeCell ref="I424:M424"/>
    <mergeCell ref="C425:H425"/>
    <mergeCell ref="B424:H424"/>
    <mergeCell ref="A423:M423"/>
    <mergeCell ref="A422:H422"/>
    <mergeCell ref="I420:M420"/>
    <mergeCell ref="C421:H421"/>
    <mergeCell ref="B420:H420"/>
    <mergeCell ref="A419:M419"/>
    <mergeCell ref="A418:H418"/>
    <mergeCell ref="C417:H417"/>
    <mergeCell ref="B416:H416"/>
    <mergeCell ref="A415:M415"/>
    <mergeCell ref="A414:H414"/>
    <mergeCell ref="I416:M416"/>
    <mergeCell ref="I412:M412"/>
    <mergeCell ref="C413:H413"/>
    <mergeCell ref="B412:H412"/>
    <mergeCell ref="A411:M411"/>
    <mergeCell ref="A410:H410"/>
    <mergeCell ref="C408:H408"/>
    <mergeCell ref="C409:H409"/>
    <mergeCell ref="A406:M406"/>
    <mergeCell ref="B407:H407"/>
    <mergeCell ref="I407:M407"/>
    <mergeCell ref="A405:H405"/>
    <mergeCell ref="C404:H404"/>
    <mergeCell ref="I402:M402"/>
    <mergeCell ref="C403:H403"/>
    <mergeCell ref="B402:H402"/>
    <mergeCell ref="A401:M401"/>
    <mergeCell ref="A400:H400"/>
    <mergeCell ref="I398:M398"/>
    <mergeCell ref="C399:H399"/>
    <mergeCell ref="B398:H398"/>
    <mergeCell ref="A393:M393"/>
    <mergeCell ref="A392:H392"/>
    <mergeCell ref="I390:M390"/>
    <mergeCell ref="C391:H391"/>
    <mergeCell ref="B390:H390"/>
    <mergeCell ref="A389:M389"/>
    <mergeCell ref="A388:H388"/>
    <mergeCell ref="C386:H386"/>
    <mergeCell ref="C387:H387"/>
    <mergeCell ref="I384:M384"/>
    <mergeCell ref="C385:H385"/>
    <mergeCell ref="B384:H384"/>
    <mergeCell ref="A383:M383"/>
    <mergeCell ref="A382:H382"/>
    <mergeCell ref="I380:M380"/>
    <mergeCell ref="C381:H381"/>
    <mergeCell ref="B380:H380"/>
    <mergeCell ref="A379:M379"/>
    <mergeCell ref="A378:H378"/>
    <mergeCell ref="I376:M376"/>
    <mergeCell ref="C377:H377"/>
    <mergeCell ref="B376:H376"/>
    <mergeCell ref="A375:M375"/>
    <mergeCell ref="A374:H374"/>
    <mergeCell ref="C372:H372"/>
    <mergeCell ref="C373:H373"/>
    <mergeCell ref="C370:H370"/>
    <mergeCell ref="C371:H371"/>
    <mergeCell ref="A368:M368"/>
    <mergeCell ref="B369:H369"/>
    <mergeCell ref="I369:M369"/>
    <mergeCell ref="A367:H367"/>
    <mergeCell ref="C366:H366"/>
    <mergeCell ref="C364:H364"/>
    <mergeCell ref="C365:H365"/>
    <mergeCell ref="C362:H362"/>
    <mergeCell ref="C363:H363"/>
    <mergeCell ref="C360:H360"/>
    <mergeCell ref="C361:H361"/>
    <mergeCell ref="C358:H358"/>
    <mergeCell ref="C359:H359"/>
    <mergeCell ref="A356:M356"/>
    <mergeCell ref="B357:H357"/>
    <mergeCell ref="I357:M357"/>
    <mergeCell ref="A355:H355"/>
    <mergeCell ref="C354:H354"/>
    <mergeCell ref="C352:H352"/>
    <mergeCell ref="C353:H353"/>
    <mergeCell ref="I350:M350"/>
    <mergeCell ref="C351:H351"/>
    <mergeCell ref="B350:H350"/>
    <mergeCell ref="A349:M349"/>
    <mergeCell ref="A348:H348"/>
    <mergeCell ref="I346:M346"/>
    <mergeCell ref="C347:H347"/>
    <mergeCell ref="B346:H346"/>
    <mergeCell ref="A345:H345"/>
    <mergeCell ref="A344:M344"/>
    <mergeCell ref="A342:M342"/>
    <mergeCell ref="A343:H343"/>
    <mergeCell ref="A341:H341"/>
    <mergeCell ref="C340:H340"/>
    <mergeCell ref="A338:M338"/>
    <mergeCell ref="B339:H339"/>
    <mergeCell ref="I339:M339"/>
    <mergeCell ref="A337:H337"/>
    <mergeCell ref="C336:H336"/>
    <mergeCell ref="A334:M334"/>
    <mergeCell ref="B335:H335"/>
    <mergeCell ref="I335:M335"/>
    <mergeCell ref="A333:H333"/>
    <mergeCell ref="C332:H332"/>
    <mergeCell ref="I330:M330"/>
    <mergeCell ref="C331:H331"/>
    <mergeCell ref="B330:H330"/>
    <mergeCell ref="A329:M329"/>
    <mergeCell ref="A328:H328"/>
    <mergeCell ref="I326:M326"/>
    <mergeCell ref="C327:H327"/>
    <mergeCell ref="B326:H326"/>
    <mergeCell ref="A325:M325"/>
    <mergeCell ref="A324:H324"/>
    <mergeCell ref="C322:H322"/>
    <mergeCell ref="C323:H323"/>
    <mergeCell ref="A320:M320"/>
    <mergeCell ref="B321:H321"/>
    <mergeCell ref="I321:M321"/>
    <mergeCell ref="A319:H319"/>
    <mergeCell ref="C318:H318"/>
    <mergeCell ref="A316:M316"/>
    <mergeCell ref="B317:H317"/>
    <mergeCell ref="I317:M317"/>
    <mergeCell ref="A315:H315"/>
    <mergeCell ref="C314:H314"/>
    <mergeCell ref="A312:M312"/>
    <mergeCell ref="B313:H313"/>
    <mergeCell ref="I313:M313"/>
    <mergeCell ref="A311:H311"/>
    <mergeCell ref="C310:H310"/>
    <mergeCell ref="I308:M308"/>
    <mergeCell ref="C309:H309"/>
    <mergeCell ref="B308:H308"/>
    <mergeCell ref="A307:M307"/>
    <mergeCell ref="A306:H306"/>
    <mergeCell ref="C304:H304"/>
    <mergeCell ref="C305:H305"/>
    <mergeCell ref="A302:M302"/>
    <mergeCell ref="B303:H303"/>
    <mergeCell ref="I303:M303"/>
    <mergeCell ref="A301:H301"/>
    <mergeCell ref="C300:H300"/>
    <mergeCell ref="A298:M298"/>
    <mergeCell ref="B299:H299"/>
    <mergeCell ref="I299:M299"/>
    <mergeCell ref="A297:H297"/>
    <mergeCell ref="C296:H296"/>
    <mergeCell ref="I294:M294"/>
    <mergeCell ref="C295:H295"/>
    <mergeCell ref="B294:H294"/>
    <mergeCell ref="A293:M293"/>
    <mergeCell ref="A292:H292"/>
    <mergeCell ref="C290:H290"/>
    <mergeCell ref="C291:H291"/>
    <mergeCell ref="I288:M288"/>
    <mergeCell ref="C289:H289"/>
    <mergeCell ref="B288:H288"/>
    <mergeCell ref="A287:M287"/>
    <mergeCell ref="A286:H286"/>
    <mergeCell ref="I284:M284"/>
    <mergeCell ref="C285:H285"/>
    <mergeCell ref="B284:H284"/>
    <mergeCell ref="A283:M283"/>
    <mergeCell ref="A282:H282"/>
    <mergeCell ref="I280:M280"/>
    <mergeCell ref="C281:H281"/>
    <mergeCell ref="B280:H280"/>
    <mergeCell ref="A279:M279"/>
    <mergeCell ref="A278:H278"/>
    <mergeCell ref="I276:M276"/>
    <mergeCell ref="C277:H277"/>
    <mergeCell ref="B276:H276"/>
    <mergeCell ref="A275:M275"/>
    <mergeCell ref="A274:H274"/>
    <mergeCell ref="C272:H272"/>
    <mergeCell ref="C273:H273"/>
    <mergeCell ref="A270:M270"/>
    <mergeCell ref="B271:H271"/>
    <mergeCell ref="I271:M271"/>
    <mergeCell ref="A269:H269"/>
    <mergeCell ref="C268:H268"/>
    <mergeCell ref="A266:M266"/>
    <mergeCell ref="B267:H267"/>
    <mergeCell ref="I267:M267"/>
    <mergeCell ref="A265:H265"/>
    <mergeCell ref="C264:H264"/>
    <mergeCell ref="A262:M262"/>
    <mergeCell ref="B263:H263"/>
    <mergeCell ref="I263:M263"/>
    <mergeCell ref="A261:H261"/>
    <mergeCell ref="C260:H260"/>
    <mergeCell ref="A258:M258"/>
    <mergeCell ref="B259:H259"/>
    <mergeCell ref="I259:M259"/>
    <mergeCell ref="A257:H257"/>
    <mergeCell ref="C256:H256"/>
    <mergeCell ref="I254:M254"/>
    <mergeCell ref="C255:H255"/>
    <mergeCell ref="B254:H254"/>
    <mergeCell ref="A253:M253"/>
    <mergeCell ref="A252:H252"/>
    <mergeCell ref="C250:H250"/>
    <mergeCell ref="C251:H251"/>
    <mergeCell ref="A248:M248"/>
    <mergeCell ref="B249:H249"/>
    <mergeCell ref="I249:M249"/>
    <mergeCell ref="A247:H247"/>
    <mergeCell ref="C246:H246"/>
    <mergeCell ref="A244:M244"/>
    <mergeCell ref="B245:H245"/>
    <mergeCell ref="I245:M245"/>
    <mergeCell ref="A243:H243"/>
    <mergeCell ref="C242:H242"/>
    <mergeCell ref="A240:M240"/>
    <mergeCell ref="B241:H241"/>
    <mergeCell ref="I241:M241"/>
    <mergeCell ref="A239:H239"/>
    <mergeCell ref="C238:H238"/>
    <mergeCell ref="C236:H236"/>
    <mergeCell ref="C237:H237"/>
    <mergeCell ref="C234:H234"/>
    <mergeCell ref="C235:H235"/>
    <mergeCell ref="A232:M232"/>
    <mergeCell ref="B233:H233"/>
    <mergeCell ref="I233:M233"/>
    <mergeCell ref="A231:H231"/>
    <mergeCell ref="C230:H230"/>
    <mergeCell ref="A228:M228"/>
    <mergeCell ref="B229:H229"/>
    <mergeCell ref="I229:M229"/>
    <mergeCell ref="A227:H227"/>
    <mergeCell ref="C226:H226"/>
    <mergeCell ref="A224:M224"/>
    <mergeCell ref="B225:H225"/>
    <mergeCell ref="I225:M225"/>
    <mergeCell ref="A223:H223"/>
    <mergeCell ref="C222:H222"/>
    <mergeCell ref="A220:M220"/>
    <mergeCell ref="B221:H221"/>
    <mergeCell ref="I221:M221"/>
    <mergeCell ref="A219:H219"/>
    <mergeCell ref="C218:H218"/>
    <mergeCell ref="I216:M216"/>
    <mergeCell ref="C217:H217"/>
    <mergeCell ref="B216:H216"/>
    <mergeCell ref="A215:M215"/>
    <mergeCell ref="A214:H214"/>
    <mergeCell ref="C212:H212"/>
    <mergeCell ref="C213:H213"/>
    <mergeCell ref="I210:M210"/>
    <mergeCell ref="C211:H211"/>
    <mergeCell ref="B210:H210"/>
    <mergeCell ref="A209:M209"/>
    <mergeCell ref="A208:H208"/>
    <mergeCell ref="I206:M206"/>
    <mergeCell ref="C207:H207"/>
    <mergeCell ref="B206:H206"/>
    <mergeCell ref="A205:M205"/>
    <mergeCell ref="A204:H204"/>
    <mergeCell ref="I202:M202"/>
    <mergeCell ref="C203:H203"/>
    <mergeCell ref="B202:H202"/>
    <mergeCell ref="A201:M201"/>
    <mergeCell ref="A200:H200"/>
    <mergeCell ref="C198:H198"/>
    <mergeCell ref="C199:H199"/>
    <mergeCell ref="A196:M196"/>
    <mergeCell ref="B197:H197"/>
    <mergeCell ref="I197:M197"/>
    <mergeCell ref="A195:H195"/>
    <mergeCell ref="C194:H194"/>
    <mergeCell ref="A192:M192"/>
    <mergeCell ref="B193:H193"/>
    <mergeCell ref="I193:M193"/>
    <mergeCell ref="A191:H191"/>
    <mergeCell ref="C190:H190"/>
    <mergeCell ref="A188:M188"/>
    <mergeCell ref="B189:H189"/>
    <mergeCell ref="I189:M189"/>
    <mergeCell ref="A187:H187"/>
    <mergeCell ref="C186:H186"/>
    <mergeCell ref="A184:M184"/>
    <mergeCell ref="B185:H185"/>
    <mergeCell ref="I185:M185"/>
    <mergeCell ref="A183:H183"/>
    <mergeCell ref="C182:H182"/>
    <mergeCell ref="A180:M180"/>
    <mergeCell ref="B181:H181"/>
    <mergeCell ref="I181:M181"/>
    <mergeCell ref="A179:H179"/>
    <mergeCell ref="C178:H178"/>
    <mergeCell ref="I176:M176"/>
    <mergeCell ref="C177:H177"/>
    <mergeCell ref="B176:H176"/>
    <mergeCell ref="A175:M175"/>
    <mergeCell ref="A174:H174"/>
    <mergeCell ref="C172:H172"/>
    <mergeCell ref="C173:H173"/>
    <mergeCell ref="C170:H170"/>
    <mergeCell ref="C171:H171"/>
    <mergeCell ref="A168:M168"/>
    <mergeCell ref="B169:H169"/>
    <mergeCell ref="I169:M169"/>
    <mergeCell ref="A167:H167"/>
    <mergeCell ref="C166:H166"/>
    <mergeCell ref="A164:M164"/>
    <mergeCell ref="B165:H165"/>
    <mergeCell ref="I165:M165"/>
    <mergeCell ref="A163:H163"/>
    <mergeCell ref="C162:H162"/>
    <mergeCell ref="A160:M160"/>
    <mergeCell ref="B161:H161"/>
    <mergeCell ref="I161:M161"/>
    <mergeCell ref="A159:H159"/>
    <mergeCell ref="C158:H158"/>
    <mergeCell ref="A156:M156"/>
    <mergeCell ref="B157:H157"/>
    <mergeCell ref="I157:M157"/>
    <mergeCell ref="A155:H155"/>
    <mergeCell ref="C154:H154"/>
    <mergeCell ref="A152:M152"/>
    <mergeCell ref="B153:H153"/>
    <mergeCell ref="I153:M153"/>
    <mergeCell ref="A151:H151"/>
    <mergeCell ref="C150:H150"/>
    <mergeCell ref="C148:H148"/>
    <mergeCell ref="C149:H149"/>
    <mergeCell ref="C146:H146"/>
    <mergeCell ref="C147:H147"/>
    <mergeCell ref="C144:H144"/>
    <mergeCell ref="C145:H145"/>
    <mergeCell ref="C142:H142"/>
    <mergeCell ref="C143:H143"/>
    <mergeCell ref="C140:H140"/>
    <mergeCell ref="C141:H141"/>
    <mergeCell ref="A138:M138"/>
    <mergeCell ref="B139:H139"/>
    <mergeCell ref="I139:M139"/>
    <mergeCell ref="A137:H137"/>
    <mergeCell ref="C136:H136"/>
    <mergeCell ref="C134:H134"/>
    <mergeCell ref="C135:H135"/>
    <mergeCell ref="A132:M132"/>
    <mergeCell ref="B133:H133"/>
    <mergeCell ref="I133:M133"/>
    <mergeCell ref="A131:H131"/>
    <mergeCell ref="C130:H130"/>
    <mergeCell ref="I128:M128"/>
    <mergeCell ref="C129:H129"/>
    <mergeCell ref="B128:H128"/>
    <mergeCell ref="A127:M127"/>
    <mergeCell ref="A126:H126"/>
    <mergeCell ref="C124:H124"/>
    <mergeCell ref="C125:H125"/>
    <mergeCell ref="A122:M122"/>
    <mergeCell ref="B123:H123"/>
    <mergeCell ref="I123:M123"/>
    <mergeCell ref="A121:H121"/>
    <mergeCell ref="C120:H120"/>
    <mergeCell ref="C118:H118"/>
    <mergeCell ref="C119:H119"/>
    <mergeCell ref="I116:M116"/>
    <mergeCell ref="C117:H117"/>
    <mergeCell ref="B116:H116"/>
    <mergeCell ref="A115:M115"/>
    <mergeCell ref="A114:H114"/>
    <mergeCell ref="I112:M112"/>
    <mergeCell ref="C113:H113"/>
    <mergeCell ref="B112:H112"/>
    <mergeCell ref="A111:M111"/>
    <mergeCell ref="A110:H110"/>
    <mergeCell ref="C108:H108"/>
    <mergeCell ref="C109:H109"/>
    <mergeCell ref="A106:M106"/>
    <mergeCell ref="B107:H107"/>
    <mergeCell ref="I107:M107"/>
    <mergeCell ref="A105:H105"/>
    <mergeCell ref="C104:H104"/>
    <mergeCell ref="C102:H102"/>
    <mergeCell ref="C103:H103"/>
    <mergeCell ref="A100:M100"/>
    <mergeCell ref="B101:H101"/>
    <mergeCell ref="I101:M101"/>
    <mergeCell ref="A99:H99"/>
    <mergeCell ref="C98:H98"/>
    <mergeCell ref="A96:M96"/>
    <mergeCell ref="B97:H97"/>
    <mergeCell ref="I97:M97"/>
    <mergeCell ref="A95:H95"/>
    <mergeCell ref="C94:H94"/>
    <mergeCell ref="A92:M92"/>
    <mergeCell ref="B93:H93"/>
    <mergeCell ref="I93:M93"/>
    <mergeCell ref="A91:H91"/>
    <mergeCell ref="C90:H90"/>
    <mergeCell ref="I88:M88"/>
    <mergeCell ref="B89:H89"/>
    <mergeCell ref="I89:M89"/>
    <mergeCell ref="B88:H88"/>
    <mergeCell ref="A87:H87"/>
    <mergeCell ref="A86:M86"/>
    <mergeCell ref="A85:M85"/>
    <mergeCell ref="A84:H84"/>
    <mergeCell ref="A83:M83"/>
    <mergeCell ref="A81:M81"/>
    <mergeCell ref="A82:H82"/>
    <mergeCell ref="A80:H80"/>
    <mergeCell ref="C79:H79"/>
    <mergeCell ref="C77:H77"/>
    <mergeCell ref="C78:H78"/>
    <mergeCell ref="C75:H75"/>
    <mergeCell ref="C76:H76"/>
    <mergeCell ref="C73:H73"/>
    <mergeCell ref="C74:H74"/>
    <mergeCell ref="C71:H71"/>
    <mergeCell ref="C72:H72"/>
    <mergeCell ref="C69:H69"/>
    <mergeCell ref="C70:H70"/>
    <mergeCell ref="C67:H67"/>
    <mergeCell ref="C68:H68"/>
    <mergeCell ref="A66:H66"/>
    <mergeCell ref="A65:M65"/>
    <mergeCell ref="A63:M63"/>
    <mergeCell ref="A64:H64"/>
    <mergeCell ref="A62:H62"/>
    <mergeCell ref="C61:H61"/>
    <mergeCell ref="C59:H59"/>
    <mergeCell ref="C60:H60"/>
    <mergeCell ref="A58:H58"/>
    <mergeCell ref="A57:M57"/>
    <mergeCell ref="A56:H56"/>
    <mergeCell ref="A55:M55"/>
    <mergeCell ref="A54:H54"/>
    <mergeCell ref="C52:H52"/>
    <mergeCell ref="C53:H53"/>
    <mergeCell ref="C50:H50"/>
    <mergeCell ref="C51:H51"/>
    <mergeCell ref="C48:H48"/>
    <mergeCell ref="C49:H49"/>
    <mergeCell ref="C46:H46"/>
    <mergeCell ref="C47:H47"/>
    <mergeCell ref="C44:H44"/>
    <mergeCell ref="C45:H45"/>
    <mergeCell ref="C42:H42"/>
    <mergeCell ref="C43:H43"/>
    <mergeCell ref="C40:H40"/>
    <mergeCell ref="C41:H41"/>
    <mergeCell ref="C38:H38"/>
    <mergeCell ref="C39:H39"/>
    <mergeCell ref="C36:H36"/>
    <mergeCell ref="C37:H37"/>
    <mergeCell ref="C34:H34"/>
    <mergeCell ref="C35:H35"/>
    <mergeCell ref="C32:H32"/>
    <mergeCell ref="C33:H33"/>
    <mergeCell ref="C30:H30"/>
    <mergeCell ref="C31:H31"/>
    <mergeCell ref="C28:H28"/>
    <mergeCell ref="C29:H29"/>
    <mergeCell ref="C26:H26"/>
    <mergeCell ref="C27:H27"/>
    <mergeCell ref="C24:H24"/>
    <mergeCell ref="C25:H25"/>
    <mergeCell ref="A23:H23"/>
    <mergeCell ref="A22:M22"/>
    <mergeCell ref="A20:M20"/>
    <mergeCell ref="A21:H21"/>
    <mergeCell ref="A19:H19"/>
    <mergeCell ref="C18:H18"/>
    <mergeCell ref="C16:H16"/>
    <mergeCell ref="C17:H17"/>
    <mergeCell ref="C14:H14"/>
    <mergeCell ref="C15:H15"/>
    <mergeCell ref="C12:H12"/>
    <mergeCell ref="C13:H13"/>
    <mergeCell ref="C10:H10"/>
    <mergeCell ref="C11:H11"/>
    <mergeCell ref="A1:L1"/>
    <mergeCell ref="I8:M8"/>
    <mergeCell ref="C9:H9"/>
    <mergeCell ref="B8:H8"/>
    <mergeCell ref="A6:M6"/>
    <mergeCell ref="A7:H7"/>
    <mergeCell ref="A5:M5"/>
    <mergeCell ref="A4:M4"/>
    <mergeCell ref="A3:B3"/>
    <mergeCell ref="A2:B2"/>
    <mergeCell ref="C2:L3"/>
    <mergeCell ref="M2:M3"/>
  </mergeCells>
  <printOptions horizontalCentered="1"/>
  <pageMargins left="0.39370078740157477" right="0.39370078740157477" top="0.78740157480314954" bottom="0.39370078740157477" header="0" footer="0"/>
  <pageSetup paperSize="9" scale="6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85007-7F4E-47C7-BB02-FAEF4CF06766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Návrh RO č. 3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 Milatová</dc:creator>
  <cp:lastModifiedBy>Hana Milatová</cp:lastModifiedBy>
  <cp:lastPrinted>2025-06-09T05:50:56Z</cp:lastPrinted>
  <dcterms:created xsi:type="dcterms:W3CDTF">2025-05-29T07:31:41Z</dcterms:created>
  <dcterms:modified xsi:type="dcterms:W3CDTF">2025-06-11T10:17:20Z</dcterms:modified>
</cp:coreProperties>
</file>