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5\ROZPOČET 2025\RO č. 3\RM 03.06.2025\"/>
    </mc:Choice>
  </mc:AlternateContent>
  <xr:revisionPtr revIDLastSave="0" documentId="13_ncr:1_{6CD0836C-18CE-4E5A-8AA2-2E9AFA8356C4}" xr6:coauthVersionLast="47" xr6:coauthVersionMax="47" xr10:uidLastSave="{00000000-0000-0000-0000-000000000000}"/>
  <bookViews>
    <workbookView xWindow="-120" yWindow="-120" windowWidth="25440" windowHeight="15390" xr2:uid="{66327D30-8C02-40BF-ADD2-0AD146882904}"/>
  </bookViews>
  <sheets>
    <sheet name="RozpOp_SU" sheetId="2" r:id="rId1"/>
    <sheet name="Lis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4" i="2" l="1"/>
  <c r="K184" i="2"/>
  <c r="J184" i="2"/>
  <c r="L133" i="2"/>
  <c r="K133" i="2"/>
  <c r="J133" i="2"/>
  <c r="J182" i="2"/>
  <c r="K182" i="2"/>
  <c r="L182" i="2"/>
  <c r="K131" i="2"/>
  <c r="L130" i="2"/>
  <c r="L131" i="2" s="1"/>
  <c r="L30" i="2"/>
  <c r="L32" i="2" s="1"/>
  <c r="L50" i="2" s="1"/>
  <c r="K30" i="2"/>
  <c r="K32" i="2" s="1"/>
  <c r="K50" i="2" s="1"/>
</calcChain>
</file>

<file path=xl/sharedStrings.xml><?xml version="1.0" encoding="utf-8"?>
<sst xmlns="http://schemas.openxmlformats.org/spreadsheetml/2006/main" count="244" uniqueCount="207">
  <si>
    <t>Rozpočtové opatření dle Skupin a ZU</t>
  </si>
  <si>
    <t>00298328 Městský úřad Příbor</t>
  </si>
  <si>
    <t>PŘÍJMY</t>
  </si>
  <si>
    <t>Daňové příjmy</t>
  </si>
  <si>
    <t>Skupina</t>
  </si>
  <si>
    <t>Ukazatel</t>
  </si>
  <si>
    <t>1XXX_RUD</t>
  </si>
  <si>
    <t>Sdílené daně - daňové příjmy dle RUD</t>
  </si>
  <si>
    <t>1334</t>
  </si>
  <si>
    <t>Odvody za odnětí půdy ze ZPF</t>
  </si>
  <si>
    <t>1349</t>
  </si>
  <si>
    <t>Dobíhající příjmy z poplatku za likvidaci KO do 31.12.2021</t>
  </si>
  <si>
    <t>Celkem za skupinu</t>
  </si>
  <si>
    <t>Celkem za Daňové příjmy</t>
  </si>
  <si>
    <t>Nedaňové příjmy</t>
  </si>
  <si>
    <t>POJ_2322</t>
  </si>
  <si>
    <t>Příjmy z pojistných plnění</t>
  </si>
  <si>
    <t>2169P01</t>
  </si>
  <si>
    <t>SÚ - sankční platby přijaté</t>
  </si>
  <si>
    <t>3319P03</t>
  </si>
  <si>
    <t>Kultura - příjmy z akcí, neinvestiční dary</t>
  </si>
  <si>
    <t>3612P01</t>
  </si>
  <si>
    <t>Příjmy z nájmu bytů a ostatní příjmy</t>
  </si>
  <si>
    <t>3613P06</t>
  </si>
  <si>
    <t>Nebytové prostory - energie, paušály</t>
  </si>
  <si>
    <t>3632P01</t>
  </si>
  <si>
    <t>Příjmy za sociální pohřeb</t>
  </si>
  <si>
    <t>3635P01</t>
  </si>
  <si>
    <t>Územní rozvoj - sankční platby aj.příjmy</t>
  </si>
  <si>
    <t>3749P01</t>
  </si>
  <si>
    <t>Pokuty inspekce ŽP dle zák. o přírodě</t>
  </si>
  <si>
    <t>6171P10</t>
  </si>
  <si>
    <t>Činnost místní správy - příjmy</t>
  </si>
  <si>
    <t>6310P01</t>
  </si>
  <si>
    <t>Úroky z fin. prostředků v bance, dividendy</t>
  </si>
  <si>
    <t>6409P03</t>
  </si>
  <si>
    <t>Vratka dotace ZŠ Jičínská - program JAK</t>
  </si>
  <si>
    <t>Celkem za Nedaňové příjmy</t>
  </si>
  <si>
    <t>Kapitálové příjmy</t>
  </si>
  <si>
    <t>3639P03</t>
  </si>
  <si>
    <t>Příjmy z prodeje pozemků</t>
  </si>
  <si>
    <t>5311P02</t>
  </si>
  <si>
    <t>Městská policie - prodej DHM</t>
  </si>
  <si>
    <t>5512P02</t>
  </si>
  <si>
    <t>Příjmy z prodeje DHM</t>
  </si>
  <si>
    <t>Celkem za Kapitálové příjmy</t>
  </si>
  <si>
    <t>Přijaté transfery</t>
  </si>
  <si>
    <t>4121</t>
  </si>
  <si>
    <t>Veřejnoprávní smlouvy s okolními obcemi</t>
  </si>
  <si>
    <t>Celkem za Přijaté transfery</t>
  </si>
  <si>
    <t>Celkem PŘÍJMY</t>
  </si>
  <si>
    <t>VÝDAJE</t>
  </si>
  <si>
    <t>Běžné výdaje</t>
  </si>
  <si>
    <t>3113</t>
  </si>
  <si>
    <t>Základní školy</t>
  </si>
  <si>
    <t>3113V02</t>
  </si>
  <si>
    <t>ZŠ Npor. Loma - příspěvek na provoz</t>
  </si>
  <si>
    <t>Celkem za skupinu Základní školy</t>
  </si>
  <si>
    <t>6171.5</t>
  </si>
  <si>
    <t>Další poplatky</t>
  </si>
  <si>
    <t>6171V12</t>
  </si>
  <si>
    <t>Poplatky související s majetkem (OF)</t>
  </si>
  <si>
    <t>Celkem za skupinu Další poplatky</t>
  </si>
  <si>
    <t>6399</t>
  </si>
  <si>
    <t>Platby daní a poplatků st. rozpočtu</t>
  </si>
  <si>
    <t>6399V02</t>
  </si>
  <si>
    <t>Daň z příjmů PO za obce</t>
  </si>
  <si>
    <t>Celkem za skupinu Platby daní a poplatků st. rozpočtu</t>
  </si>
  <si>
    <t>6402</t>
  </si>
  <si>
    <t>Finanční vypořádání minulých let</t>
  </si>
  <si>
    <t>6402V01</t>
  </si>
  <si>
    <t>Vratky účelových dotací stát. rozpočtu</t>
  </si>
  <si>
    <t>Celkem za skupinu Finanční vypořádání minulých let</t>
  </si>
  <si>
    <t>6409.2</t>
  </si>
  <si>
    <t>Rezerva rozpočtu</t>
  </si>
  <si>
    <t>6409V01</t>
  </si>
  <si>
    <t>REZERVA ROZPOČTU</t>
  </si>
  <si>
    <t>Celkem za skupinu Rezerva rozpočtu</t>
  </si>
  <si>
    <t>Celkem za Běžné výdaje</t>
  </si>
  <si>
    <t>Kapitálové výdaje</t>
  </si>
  <si>
    <t>5311</t>
  </si>
  <si>
    <t>Městská policie + program prevence krim.</t>
  </si>
  <si>
    <t>5311V08</t>
  </si>
  <si>
    <t>Obnova zařízení MP</t>
  </si>
  <si>
    <t>Celkem za skupinu Městská policie + program prevence krim.</t>
  </si>
  <si>
    <t>Celkem za Kapitálové výdaje</t>
  </si>
  <si>
    <t>Celkem VÝDAJE</t>
  </si>
  <si>
    <t>2221</t>
  </si>
  <si>
    <t>Provoz veřejné silniční dopravy</t>
  </si>
  <si>
    <t>2221V04</t>
  </si>
  <si>
    <t>Opravy autobusových zastávek</t>
  </si>
  <si>
    <t>Celkem za skupinu Provoz veřejné silniční dopravy</t>
  </si>
  <si>
    <t>2321</t>
  </si>
  <si>
    <t>Kanalizace</t>
  </si>
  <si>
    <t>2321V03</t>
  </si>
  <si>
    <t>Kanalizace všeobecně - drobné opravy aj.výd.</t>
  </si>
  <si>
    <t>Celkem za skupinu Kanalizace</t>
  </si>
  <si>
    <t>2334</t>
  </si>
  <si>
    <t>Revitalizace vodních systémů</t>
  </si>
  <si>
    <t>2334V03</t>
  </si>
  <si>
    <t>Vodohospodářská studie katastru Příbor-realizace</t>
  </si>
  <si>
    <t>Celkem za skupinu Revitalizace vodních systémů</t>
  </si>
  <si>
    <t>3322.1</t>
  </si>
  <si>
    <t>Zachování a obnova kult. památek - OIRSM</t>
  </si>
  <si>
    <t>3322V01</t>
  </si>
  <si>
    <t>Ostatní náklady v rámci MPR</t>
  </si>
  <si>
    <t>Celkem za skupinu Zachování a obnova kult. památek - OIRSM</t>
  </si>
  <si>
    <t>3612</t>
  </si>
  <si>
    <t>Bytové hospodářství</t>
  </si>
  <si>
    <t>3612V01</t>
  </si>
  <si>
    <t>Opravy a údržba bytového fondu</t>
  </si>
  <si>
    <t>Celkem za skupinu Bytové hospodářství</t>
  </si>
  <si>
    <t>3613</t>
  </si>
  <si>
    <t>Nebytové hospodářství</t>
  </si>
  <si>
    <t>3613V02</t>
  </si>
  <si>
    <t>Nebytové hospodářství - Správa budov</t>
  </si>
  <si>
    <t>Celkem za skupinu Nebytové hospodářství</t>
  </si>
  <si>
    <t>3631</t>
  </si>
  <si>
    <t>Veřejné osvětlení</t>
  </si>
  <si>
    <t>3631V01</t>
  </si>
  <si>
    <t>Úpravy sítě veřejného osvětlení</t>
  </si>
  <si>
    <t>Celkem za skupinu Veřejné osvětlení</t>
  </si>
  <si>
    <t>3635</t>
  </si>
  <si>
    <t>Územní plánování + projekční práce</t>
  </si>
  <si>
    <t>3635V03</t>
  </si>
  <si>
    <t>Služby souvis. s projektovou dokumentací</t>
  </si>
  <si>
    <t>Celkem za skupinu Územní plánování + projekční práce</t>
  </si>
  <si>
    <t>3639</t>
  </si>
  <si>
    <t>Komunální služby, územní rozvoj</t>
  </si>
  <si>
    <t>3639V04</t>
  </si>
  <si>
    <t>Územní rozvoj a majetkové záležitosti</t>
  </si>
  <si>
    <t>3639V05</t>
  </si>
  <si>
    <t>Městský mobiliář</t>
  </si>
  <si>
    <t>Celkem za skupinu Komunální služby, územní rozvoj</t>
  </si>
  <si>
    <t>3745</t>
  </si>
  <si>
    <t>Péče o vzhled obcí a veřej. zeleň</t>
  </si>
  <si>
    <t>3745V04</t>
  </si>
  <si>
    <t>Úprava parku Nábřeží RA -běžné výd.</t>
  </si>
  <si>
    <t>Celkem za skupinu Péče o vzhled obcí a veřej. zeleň</t>
  </si>
  <si>
    <t>5512</t>
  </si>
  <si>
    <t>Požární ochrana</t>
  </si>
  <si>
    <t>5512V04</t>
  </si>
  <si>
    <t>JSDH - provozní výd. vč. platů a refundací</t>
  </si>
  <si>
    <t>Celkem za skupinu Požární ochrana</t>
  </si>
  <si>
    <t>6171.1</t>
  </si>
  <si>
    <t>Činnost místní správy - OOSČ</t>
  </si>
  <si>
    <t>6171V02</t>
  </si>
  <si>
    <t>Kancelář vedení města a školství</t>
  </si>
  <si>
    <t>Celkem za skupinu Činnost místní správy - OOSČ</t>
  </si>
  <si>
    <t>6171.2</t>
  </si>
  <si>
    <t>Činnost místní správy - tajemník MÚ</t>
  </si>
  <si>
    <t>6171V04</t>
  </si>
  <si>
    <t>Čin.místní správy- Platy a souvis.výdaje</t>
  </si>
  <si>
    <t>6171V09</t>
  </si>
  <si>
    <t>Činnost místní správy - sociální fond</t>
  </si>
  <si>
    <t>Celkem za skupinu Činnost místní správy - tajemník MÚ</t>
  </si>
  <si>
    <t>2143</t>
  </si>
  <si>
    <t>Cestovní ruch, turismus</t>
  </si>
  <si>
    <t>2143V03</t>
  </si>
  <si>
    <t>Turistické informační centrum v čp. 35</t>
  </si>
  <si>
    <t>Celkem za skupinu Cestovní ruch, turismus</t>
  </si>
  <si>
    <t>2321V09</t>
  </si>
  <si>
    <t>Prodloužení kanalizace na ul. Tyršově</t>
  </si>
  <si>
    <t>2334V02</t>
  </si>
  <si>
    <t>Vodohospod.studie katastru Příbor - invest.výd.</t>
  </si>
  <si>
    <t>3113V20</t>
  </si>
  <si>
    <t>Rekonstrukce býv. ZŠ Dukelské</t>
  </si>
  <si>
    <t>3631V09</t>
  </si>
  <si>
    <t>VO Příbor - III. etapa, r.2025</t>
  </si>
  <si>
    <t>3633</t>
  </si>
  <si>
    <t>Výstavba a údržba inž. sítí</t>
  </si>
  <si>
    <t>3633V02</t>
  </si>
  <si>
    <t>Instalace elektrických sloupů na náměstí</t>
  </si>
  <si>
    <t>Celkem za skupinu Výstavba a údržba inž. sítí</t>
  </si>
  <si>
    <t>5512V05</t>
  </si>
  <si>
    <t>Přetlakový akumulátor pro JSDH</t>
  </si>
  <si>
    <t>Návrh rozpočtového opatření č.3 města Příbora na rok 2025</t>
  </si>
  <si>
    <t>Částky jsou uvedené v Kč</t>
  </si>
  <si>
    <t>Úprava rozpočtu - Návrh RO č. 3 - RM 03.06.2025</t>
  </si>
  <si>
    <t>Upravený rozpočet po zapracování Návrhu RO č. 3</t>
  </si>
  <si>
    <t>Stav před změnou po schváleném RO č. 2 -RM 22.04.2025</t>
  </si>
  <si>
    <t>4116_24</t>
  </si>
  <si>
    <t>Neinvest. dotace - Sportoviště Hájov</t>
  </si>
  <si>
    <t>4216_04</t>
  </si>
  <si>
    <t>Invest. dotace - Sportoviště Hájov</t>
  </si>
  <si>
    <t>2212</t>
  </si>
  <si>
    <t>Silnice</t>
  </si>
  <si>
    <t>2212V17</t>
  </si>
  <si>
    <t>Úprava křižovatky ul. NRA a Vrchlického</t>
  </si>
  <si>
    <t>Celkem za skupinu Silnice</t>
  </si>
  <si>
    <t>2219</t>
  </si>
  <si>
    <t>Záležitosti pozemních komunikací</t>
  </si>
  <si>
    <t>2219V10</t>
  </si>
  <si>
    <t>Přístup. trasy k obchodní zóně na ul. Jičínské</t>
  </si>
  <si>
    <t>Celkem za skupinu Záležitosti pozemních komunikací</t>
  </si>
  <si>
    <t>2321V04</t>
  </si>
  <si>
    <t>Odkanalizování části ul. Juráňovy</t>
  </si>
  <si>
    <t>Školní jídelny</t>
  </si>
  <si>
    <t>3141V03</t>
  </si>
  <si>
    <t>SÚ Školní jídelny Komenského</t>
  </si>
  <si>
    <t>Celkem za skupinu Školní jídelny</t>
  </si>
  <si>
    <t>3141</t>
  </si>
  <si>
    <t>3421</t>
  </si>
  <si>
    <t>Využití volného času dětí a mládeže</t>
  </si>
  <si>
    <t>3421V03</t>
  </si>
  <si>
    <t>LUNA Příbor - Náklady na stěhování</t>
  </si>
  <si>
    <t>Celkem za skupinu Využití volného času dětí a mládeže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</si>
</sst>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right" vertical="center" wrapText="1"/>
    </xf>
    <xf numFmtId="4" fontId="6" fillId="3" borderId="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right" vertical="center"/>
    </xf>
    <xf numFmtId="4" fontId="8" fillId="2" borderId="7" xfId="0" applyNumberFormat="1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/>
    </xf>
    <xf numFmtId="4" fontId="8" fillId="2" borderId="9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0" fillId="4" borderId="0" xfId="0" applyFill="1"/>
    <xf numFmtId="0" fontId="5" fillId="4" borderId="3" xfId="0" applyFont="1" applyFill="1" applyBorder="1" applyAlignment="1">
      <alignment horizontal="left" vertical="center" wrapText="1"/>
    </xf>
    <xf numFmtId="4" fontId="5" fillId="4" borderId="4" xfId="0" applyNumberFormat="1" applyFont="1" applyFill="1" applyBorder="1" applyAlignment="1">
      <alignment horizontal="right" vertical="center"/>
    </xf>
    <xf numFmtId="4" fontId="8" fillId="4" borderId="7" xfId="0" applyNumberFormat="1" applyFont="1" applyFill="1" applyBorder="1" applyAlignment="1">
      <alignment horizontal="right" vertical="center"/>
    </xf>
    <xf numFmtId="4" fontId="5" fillId="4" borderId="6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E435A-A30F-4D37-91B9-5CC301D41639}">
  <dimension ref="A1:O185"/>
  <sheetViews>
    <sheetView tabSelected="1" topLeftCell="A114" workbookViewId="0">
      <selection activeCell="O137" sqref="O137"/>
    </sheetView>
  </sheetViews>
  <sheetFormatPr defaultRowHeight="15" x14ac:dyDescent="0.25"/>
  <cols>
    <col min="1" max="1" width="8.7109375" customWidth="1"/>
    <col min="2" max="2" width="12.7109375" customWidth="1"/>
    <col min="3" max="3" width="4.7109375" customWidth="1"/>
    <col min="4" max="5" width="8.7109375" customWidth="1"/>
    <col min="6" max="9" width="10.7109375" customWidth="1"/>
    <col min="10" max="10" width="15.7109375" customWidth="1"/>
    <col min="11" max="11" width="15.7109375" style="28" customWidth="1"/>
    <col min="12" max="12" width="15.7109375" customWidth="1"/>
    <col min="14" max="15" width="13.5703125" bestFit="1" customWidth="1"/>
  </cols>
  <sheetData>
    <row r="1" spans="1:12" ht="22.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58" t="s">
        <v>0</v>
      </c>
    </row>
    <row r="2" spans="1:12" ht="15.75" customHeight="1" x14ac:dyDescent="0.25">
      <c r="A2" s="34"/>
      <c r="B2" s="34"/>
      <c r="C2" s="54" t="s">
        <v>1</v>
      </c>
      <c r="D2" s="54"/>
      <c r="E2" s="54"/>
      <c r="F2" s="54"/>
      <c r="G2" s="54"/>
      <c r="H2" s="54"/>
      <c r="I2" s="54"/>
      <c r="J2" s="54"/>
      <c r="K2" s="54"/>
      <c r="L2" s="58"/>
    </row>
    <row r="3" spans="1:12" ht="16.5" customHeight="1" thickBot="1" x14ac:dyDescent="0.3">
      <c r="A3" s="34"/>
      <c r="B3" s="34"/>
      <c r="C3" s="55"/>
      <c r="D3" s="55"/>
      <c r="E3" s="55"/>
      <c r="F3" s="55"/>
      <c r="G3" s="55"/>
      <c r="H3" s="55"/>
      <c r="I3" s="55"/>
      <c r="J3" s="55"/>
      <c r="K3" s="55"/>
      <c r="L3" s="1"/>
    </row>
    <row r="4" spans="1:12" ht="26.1" customHeight="1" thickBot="1" x14ac:dyDescent="0.3">
      <c r="A4" s="51" t="s">
        <v>176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15" customHeight="1" x14ac:dyDescent="0.25">
      <c r="A6" s="36" t="s">
        <v>177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ht="26.1" customHeight="1" x14ac:dyDescent="0.25">
      <c r="A8" s="47" t="s">
        <v>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ht="39.950000000000003" customHeight="1" x14ac:dyDescent="0.25">
      <c r="A9" s="46" t="s">
        <v>3</v>
      </c>
      <c r="B9" s="42"/>
      <c r="C9" s="42"/>
      <c r="D9" s="42"/>
      <c r="E9" s="42"/>
      <c r="F9" s="42"/>
      <c r="G9" s="42"/>
      <c r="H9" s="42"/>
      <c r="I9" s="43"/>
      <c r="J9" s="3" t="s">
        <v>180</v>
      </c>
      <c r="K9" s="22" t="s">
        <v>178</v>
      </c>
      <c r="L9" s="4" t="s">
        <v>179</v>
      </c>
    </row>
    <row r="10" spans="1:12" x14ac:dyDescent="0.25">
      <c r="A10" s="5" t="s">
        <v>4</v>
      </c>
      <c r="B10" s="44" t="s">
        <v>5</v>
      </c>
      <c r="C10" s="44"/>
      <c r="D10" s="44"/>
      <c r="E10" s="44"/>
      <c r="F10" s="44"/>
      <c r="G10" s="44"/>
      <c r="H10" s="44"/>
      <c r="I10" s="44"/>
      <c r="J10" s="44"/>
      <c r="K10" s="44"/>
      <c r="L10" s="45"/>
    </row>
    <row r="11" spans="1:12" x14ac:dyDescent="0.25">
      <c r="B11" s="2" t="s">
        <v>6</v>
      </c>
      <c r="C11" s="42" t="s">
        <v>7</v>
      </c>
      <c r="D11" s="42"/>
      <c r="E11" s="42"/>
      <c r="F11" s="42"/>
      <c r="G11" s="42"/>
      <c r="H11" s="42"/>
      <c r="I11" s="43"/>
      <c r="J11" s="7">
        <v>178844000</v>
      </c>
      <c r="K11" s="23">
        <v>715000</v>
      </c>
      <c r="L11" s="8">
        <v>179559000</v>
      </c>
    </row>
    <row r="12" spans="1:12" x14ac:dyDescent="0.25">
      <c r="B12" s="2" t="s">
        <v>8</v>
      </c>
      <c r="C12" s="42" t="s">
        <v>9</v>
      </c>
      <c r="D12" s="42"/>
      <c r="E12" s="42"/>
      <c r="F12" s="42"/>
      <c r="G12" s="42"/>
      <c r="H12" s="42"/>
      <c r="I12" s="43"/>
      <c r="J12" s="7">
        <v>5000</v>
      </c>
      <c r="K12" s="23">
        <v>15000</v>
      </c>
      <c r="L12" s="8">
        <v>20000</v>
      </c>
    </row>
    <row r="13" spans="1:12" x14ac:dyDescent="0.25">
      <c r="B13" s="6" t="s">
        <v>10</v>
      </c>
      <c r="C13" s="40" t="s">
        <v>11</v>
      </c>
      <c r="D13" s="40"/>
      <c r="E13" s="40"/>
      <c r="F13" s="40"/>
      <c r="G13" s="40"/>
      <c r="H13" s="40"/>
      <c r="I13" s="41"/>
      <c r="J13" s="7">
        <v>0</v>
      </c>
      <c r="K13" s="23">
        <v>20000</v>
      </c>
      <c r="L13" s="8">
        <v>20000</v>
      </c>
    </row>
    <row r="14" spans="1:12" ht="15.95" customHeight="1" x14ac:dyDescent="0.25">
      <c r="A14" s="37" t="s">
        <v>12</v>
      </c>
      <c r="B14" s="38"/>
      <c r="C14" s="38"/>
      <c r="D14" s="38"/>
      <c r="E14" s="38"/>
      <c r="F14" s="38"/>
      <c r="G14" s="38"/>
      <c r="H14" s="38"/>
      <c r="I14" s="39"/>
      <c r="J14" s="9">
        <v>178849000</v>
      </c>
      <c r="K14" s="24">
        <v>750000</v>
      </c>
      <c r="L14" s="10">
        <v>179599000</v>
      </c>
    </row>
    <row r="15" spans="1:12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15.95" customHeight="1" x14ac:dyDescent="0.25">
      <c r="A16" s="48" t="s">
        <v>13</v>
      </c>
      <c r="B16" s="49"/>
      <c r="C16" s="49"/>
      <c r="D16" s="49"/>
      <c r="E16" s="49"/>
      <c r="F16" s="49"/>
      <c r="G16" s="49"/>
      <c r="H16" s="49"/>
      <c r="I16" s="50"/>
      <c r="J16" s="11">
        <v>178849000</v>
      </c>
      <c r="K16" s="25">
        <v>750000</v>
      </c>
      <c r="L16" s="12">
        <v>179599000</v>
      </c>
    </row>
    <row r="17" spans="1:12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39.950000000000003" customHeight="1" x14ac:dyDescent="0.25">
      <c r="A18" s="46" t="s">
        <v>14</v>
      </c>
      <c r="B18" s="42"/>
      <c r="C18" s="42"/>
      <c r="D18" s="42"/>
      <c r="E18" s="42"/>
      <c r="F18" s="42"/>
      <c r="G18" s="42"/>
      <c r="H18" s="42"/>
      <c r="I18" s="43"/>
      <c r="J18" s="3" t="s">
        <v>180</v>
      </c>
      <c r="K18" s="22" t="s">
        <v>178</v>
      </c>
      <c r="L18" s="4" t="s">
        <v>179</v>
      </c>
    </row>
    <row r="19" spans="1:12" x14ac:dyDescent="0.25">
      <c r="B19" s="2" t="s">
        <v>15</v>
      </c>
      <c r="C19" s="42" t="s">
        <v>16</v>
      </c>
      <c r="D19" s="42"/>
      <c r="E19" s="42"/>
      <c r="F19" s="42"/>
      <c r="G19" s="42"/>
      <c r="H19" s="42"/>
      <c r="I19" s="43"/>
      <c r="J19" s="7">
        <v>0</v>
      </c>
      <c r="K19" s="23">
        <v>1023000</v>
      </c>
      <c r="L19" s="8">
        <v>1023000</v>
      </c>
    </row>
    <row r="20" spans="1:12" x14ac:dyDescent="0.25">
      <c r="B20" s="2" t="s">
        <v>17</v>
      </c>
      <c r="C20" s="42" t="s">
        <v>18</v>
      </c>
      <c r="D20" s="42"/>
      <c r="E20" s="42"/>
      <c r="F20" s="42"/>
      <c r="G20" s="42"/>
      <c r="H20" s="42"/>
      <c r="I20" s="43"/>
      <c r="J20" s="7">
        <v>0</v>
      </c>
      <c r="K20" s="23">
        <v>11000</v>
      </c>
      <c r="L20" s="8">
        <v>11000</v>
      </c>
    </row>
    <row r="21" spans="1:12" x14ac:dyDescent="0.25">
      <c r="B21" s="2" t="s">
        <v>19</v>
      </c>
      <c r="C21" s="42" t="s">
        <v>20</v>
      </c>
      <c r="D21" s="42"/>
      <c r="E21" s="42"/>
      <c r="F21" s="42"/>
      <c r="G21" s="42"/>
      <c r="H21" s="42"/>
      <c r="I21" s="43"/>
      <c r="J21" s="7">
        <v>405000</v>
      </c>
      <c r="K21" s="23">
        <v>86000</v>
      </c>
      <c r="L21" s="8">
        <v>491000</v>
      </c>
    </row>
    <row r="22" spans="1:12" x14ac:dyDescent="0.25">
      <c r="B22" s="2" t="s">
        <v>21</v>
      </c>
      <c r="C22" s="42" t="s">
        <v>22</v>
      </c>
      <c r="D22" s="42"/>
      <c r="E22" s="42"/>
      <c r="F22" s="42"/>
      <c r="G22" s="42"/>
      <c r="H22" s="42"/>
      <c r="I22" s="43"/>
      <c r="J22" s="7">
        <v>37143000</v>
      </c>
      <c r="K22" s="23">
        <v>1406500</v>
      </c>
      <c r="L22" s="8">
        <v>38549500</v>
      </c>
    </row>
    <row r="23" spans="1:12" x14ac:dyDescent="0.25">
      <c r="B23" s="2" t="s">
        <v>23</v>
      </c>
      <c r="C23" s="42" t="s">
        <v>24</v>
      </c>
      <c r="D23" s="42"/>
      <c r="E23" s="42"/>
      <c r="F23" s="42"/>
      <c r="G23" s="42"/>
      <c r="H23" s="42"/>
      <c r="I23" s="43"/>
      <c r="J23" s="7">
        <v>1242000</v>
      </c>
      <c r="K23" s="23">
        <v>145000</v>
      </c>
      <c r="L23" s="8">
        <v>1387000</v>
      </c>
    </row>
    <row r="24" spans="1:12" x14ac:dyDescent="0.25">
      <c r="B24" s="2" t="s">
        <v>25</v>
      </c>
      <c r="C24" s="42" t="s">
        <v>26</v>
      </c>
      <c r="D24" s="42"/>
      <c r="E24" s="42"/>
      <c r="F24" s="42"/>
      <c r="G24" s="42"/>
      <c r="H24" s="42"/>
      <c r="I24" s="43"/>
      <c r="J24" s="7">
        <v>0</v>
      </c>
      <c r="K24" s="23">
        <v>11000</v>
      </c>
      <c r="L24" s="8">
        <v>11000</v>
      </c>
    </row>
    <row r="25" spans="1:12" x14ac:dyDescent="0.25">
      <c r="B25" s="2" t="s">
        <v>27</v>
      </c>
      <c r="C25" s="42" t="s">
        <v>28</v>
      </c>
      <c r="D25" s="42"/>
      <c r="E25" s="42"/>
      <c r="F25" s="42"/>
      <c r="G25" s="42"/>
      <c r="H25" s="42"/>
      <c r="I25" s="43"/>
      <c r="J25" s="7">
        <v>0</v>
      </c>
      <c r="K25" s="23">
        <v>33000</v>
      </c>
      <c r="L25" s="8">
        <v>33000</v>
      </c>
    </row>
    <row r="26" spans="1:12" x14ac:dyDescent="0.25">
      <c r="B26" s="2" t="s">
        <v>29</v>
      </c>
      <c r="C26" s="42" t="s">
        <v>30</v>
      </c>
      <c r="D26" s="42"/>
      <c r="E26" s="42"/>
      <c r="F26" s="42"/>
      <c r="G26" s="42"/>
      <c r="H26" s="42"/>
      <c r="I26" s="43"/>
      <c r="J26" s="7">
        <v>0</v>
      </c>
      <c r="K26" s="23">
        <v>2500</v>
      </c>
      <c r="L26" s="8">
        <v>2500</v>
      </c>
    </row>
    <row r="27" spans="1:12" x14ac:dyDescent="0.25">
      <c r="B27" s="2" t="s">
        <v>31</v>
      </c>
      <c r="C27" s="42" t="s">
        <v>32</v>
      </c>
      <c r="D27" s="42"/>
      <c r="E27" s="42"/>
      <c r="F27" s="42"/>
      <c r="G27" s="42"/>
      <c r="H27" s="42"/>
      <c r="I27" s="43"/>
      <c r="J27" s="7">
        <v>0</v>
      </c>
      <c r="K27" s="23">
        <v>39500</v>
      </c>
      <c r="L27" s="8">
        <v>39500</v>
      </c>
    </row>
    <row r="28" spans="1:12" x14ac:dyDescent="0.25">
      <c r="B28" s="2" t="s">
        <v>33</v>
      </c>
      <c r="C28" s="42" t="s">
        <v>34</v>
      </c>
      <c r="D28" s="42"/>
      <c r="E28" s="42"/>
      <c r="F28" s="42"/>
      <c r="G28" s="42"/>
      <c r="H28" s="42"/>
      <c r="I28" s="43"/>
      <c r="J28" s="7">
        <v>0</v>
      </c>
      <c r="K28" s="23">
        <v>107000</v>
      </c>
      <c r="L28" s="8">
        <v>107000</v>
      </c>
    </row>
    <row r="29" spans="1:12" x14ac:dyDescent="0.25">
      <c r="B29" s="6" t="s">
        <v>35</v>
      </c>
      <c r="C29" s="40" t="s">
        <v>36</v>
      </c>
      <c r="D29" s="40"/>
      <c r="E29" s="40"/>
      <c r="F29" s="40"/>
      <c r="G29" s="40"/>
      <c r="H29" s="40"/>
      <c r="I29" s="41"/>
      <c r="J29" s="7">
        <v>0</v>
      </c>
      <c r="K29" s="23">
        <v>74500</v>
      </c>
      <c r="L29" s="8">
        <v>74500</v>
      </c>
    </row>
    <row r="30" spans="1:12" ht="15.95" customHeight="1" x14ac:dyDescent="0.25">
      <c r="A30" s="37" t="s">
        <v>12</v>
      </c>
      <c r="B30" s="38"/>
      <c r="C30" s="38"/>
      <c r="D30" s="38"/>
      <c r="E30" s="38"/>
      <c r="F30" s="38"/>
      <c r="G30" s="38"/>
      <c r="H30" s="38"/>
      <c r="I30" s="39"/>
      <c r="J30" s="9">
        <v>38790000</v>
      </c>
      <c r="K30" s="24">
        <f>SUM(K19:K29)</f>
        <v>2939000</v>
      </c>
      <c r="L30" s="10">
        <f>SUM(L19:L29)</f>
        <v>41729000</v>
      </c>
    </row>
    <row r="31" spans="1:12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ht="15.95" customHeight="1" x14ac:dyDescent="0.25">
      <c r="A32" s="48" t="s">
        <v>37</v>
      </c>
      <c r="B32" s="49"/>
      <c r="C32" s="49"/>
      <c r="D32" s="49"/>
      <c r="E32" s="49"/>
      <c r="F32" s="49"/>
      <c r="G32" s="49"/>
      <c r="H32" s="49"/>
      <c r="I32" s="50"/>
      <c r="J32" s="11">
        <v>38790000</v>
      </c>
      <c r="K32" s="25">
        <f>K30</f>
        <v>2939000</v>
      </c>
      <c r="L32" s="12">
        <f>L30</f>
        <v>41729000</v>
      </c>
    </row>
    <row r="33" spans="1:12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39.950000000000003" customHeight="1" x14ac:dyDescent="0.25">
      <c r="A34" s="46" t="s">
        <v>38</v>
      </c>
      <c r="B34" s="42"/>
      <c r="C34" s="42"/>
      <c r="D34" s="42"/>
      <c r="E34" s="42"/>
      <c r="F34" s="42"/>
      <c r="G34" s="42"/>
      <c r="H34" s="42"/>
      <c r="I34" s="43"/>
      <c r="J34" s="3" t="s">
        <v>180</v>
      </c>
      <c r="K34" s="22" t="s">
        <v>178</v>
      </c>
      <c r="L34" s="4" t="s">
        <v>179</v>
      </c>
    </row>
    <row r="35" spans="1:12" x14ac:dyDescent="0.25">
      <c r="B35" s="2" t="s">
        <v>39</v>
      </c>
      <c r="C35" s="42" t="s">
        <v>40</v>
      </c>
      <c r="D35" s="42"/>
      <c r="E35" s="42"/>
      <c r="F35" s="42"/>
      <c r="G35" s="42"/>
      <c r="H35" s="42"/>
      <c r="I35" s="43"/>
      <c r="J35" s="7">
        <v>10000</v>
      </c>
      <c r="K35" s="23">
        <v>22000</v>
      </c>
      <c r="L35" s="8">
        <v>32000</v>
      </c>
    </row>
    <row r="36" spans="1:12" x14ac:dyDescent="0.25">
      <c r="B36" s="2" t="s">
        <v>41</v>
      </c>
      <c r="C36" s="42" t="s">
        <v>42</v>
      </c>
      <c r="D36" s="42"/>
      <c r="E36" s="42"/>
      <c r="F36" s="42"/>
      <c r="G36" s="42"/>
      <c r="H36" s="42"/>
      <c r="I36" s="43"/>
      <c r="J36" s="7">
        <v>0</v>
      </c>
      <c r="K36" s="23">
        <v>70000</v>
      </c>
      <c r="L36" s="8">
        <v>70000</v>
      </c>
    </row>
    <row r="37" spans="1:12" x14ac:dyDescent="0.25">
      <c r="B37" s="6" t="s">
        <v>43</v>
      </c>
      <c r="C37" s="40" t="s">
        <v>44</v>
      </c>
      <c r="D37" s="40"/>
      <c r="E37" s="40"/>
      <c r="F37" s="40"/>
      <c r="G37" s="40"/>
      <c r="H37" s="40"/>
      <c r="I37" s="41"/>
      <c r="J37" s="7">
        <v>0</v>
      </c>
      <c r="K37" s="23">
        <v>2000000</v>
      </c>
      <c r="L37" s="8">
        <v>2000000</v>
      </c>
    </row>
    <row r="38" spans="1:12" ht="15.95" customHeight="1" x14ac:dyDescent="0.25">
      <c r="A38" s="37" t="s">
        <v>12</v>
      </c>
      <c r="B38" s="38"/>
      <c r="C38" s="38"/>
      <c r="D38" s="38"/>
      <c r="E38" s="38"/>
      <c r="F38" s="38"/>
      <c r="G38" s="38"/>
      <c r="H38" s="38"/>
      <c r="I38" s="39"/>
      <c r="J38" s="9">
        <v>10000</v>
      </c>
      <c r="K38" s="24">
        <v>2092000</v>
      </c>
      <c r="L38" s="10">
        <v>2102000</v>
      </c>
    </row>
    <row r="39" spans="1:12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ht="15.95" customHeight="1" x14ac:dyDescent="0.25">
      <c r="A40" s="48" t="s">
        <v>45</v>
      </c>
      <c r="B40" s="49"/>
      <c r="C40" s="49"/>
      <c r="D40" s="49"/>
      <c r="E40" s="49"/>
      <c r="F40" s="49"/>
      <c r="G40" s="49"/>
      <c r="H40" s="49"/>
      <c r="I40" s="50"/>
      <c r="J40" s="11">
        <v>10000</v>
      </c>
      <c r="K40" s="25">
        <v>2092000</v>
      </c>
      <c r="L40" s="12">
        <v>2102000</v>
      </c>
    </row>
    <row r="41" spans="1:12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1:12" ht="39.950000000000003" customHeight="1" x14ac:dyDescent="0.25">
      <c r="A42" s="46" t="s">
        <v>46</v>
      </c>
      <c r="B42" s="42"/>
      <c r="C42" s="42"/>
      <c r="D42" s="42"/>
      <c r="E42" s="42"/>
      <c r="F42" s="42"/>
      <c r="G42" s="42"/>
      <c r="H42" s="42"/>
      <c r="I42" s="43"/>
      <c r="J42" s="3" t="s">
        <v>180</v>
      </c>
      <c r="K42" s="22" t="s">
        <v>178</v>
      </c>
      <c r="L42" s="4" t="s">
        <v>179</v>
      </c>
    </row>
    <row r="43" spans="1:12" x14ac:dyDescent="0.25">
      <c r="B43" s="18" t="s">
        <v>181</v>
      </c>
      <c r="C43" s="52" t="s">
        <v>182</v>
      </c>
      <c r="D43" s="52"/>
      <c r="E43" s="52"/>
      <c r="F43" s="52"/>
      <c r="G43" s="52"/>
      <c r="H43" s="52"/>
      <c r="I43" s="53"/>
      <c r="J43" s="14">
        <v>0</v>
      </c>
      <c r="K43" s="26">
        <v>15000</v>
      </c>
      <c r="L43" s="15">
        <v>15000</v>
      </c>
    </row>
    <row r="44" spans="1:12" x14ac:dyDescent="0.25">
      <c r="B44" s="18" t="s">
        <v>47</v>
      </c>
      <c r="C44" s="52" t="s">
        <v>48</v>
      </c>
      <c r="D44" s="52"/>
      <c r="E44" s="52"/>
      <c r="F44" s="52"/>
      <c r="G44" s="52"/>
      <c r="H44" s="52"/>
      <c r="I44" s="53"/>
      <c r="J44" s="14">
        <v>0</v>
      </c>
      <c r="K44" s="26">
        <v>14000</v>
      </c>
      <c r="L44" s="15">
        <v>14000</v>
      </c>
    </row>
    <row r="45" spans="1:12" x14ac:dyDescent="0.25">
      <c r="B45" s="6" t="s">
        <v>183</v>
      </c>
      <c r="C45" s="40" t="s">
        <v>184</v>
      </c>
      <c r="D45" s="40"/>
      <c r="E45" s="40"/>
      <c r="F45" s="40"/>
      <c r="G45" s="40"/>
      <c r="H45" s="40"/>
      <c r="I45" s="41"/>
      <c r="J45" s="14">
        <v>0</v>
      </c>
      <c r="K45" s="26">
        <v>212000</v>
      </c>
      <c r="L45" s="15">
        <v>212000</v>
      </c>
    </row>
    <row r="46" spans="1:12" ht="15.95" customHeight="1" x14ac:dyDescent="0.25">
      <c r="A46" s="37" t="s">
        <v>12</v>
      </c>
      <c r="B46" s="38"/>
      <c r="C46" s="38"/>
      <c r="D46" s="38"/>
      <c r="E46" s="38"/>
      <c r="F46" s="38"/>
      <c r="G46" s="38"/>
      <c r="H46" s="38"/>
      <c r="I46" s="39"/>
      <c r="J46" s="16">
        <v>0</v>
      </c>
      <c r="K46" s="27">
        <v>241000</v>
      </c>
      <c r="L46" s="17">
        <v>241000</v>
      </c>
    </row>
    <row r="47" spans="1:12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2" ht="15.95" customHeight="1" x14ac:dyDescent="0.25">
      <c r="A48" s="48" t="s">
        <v>49</v>
      </c>
      <c r="B48" s="49"/>
      <c r="C48" s="49"/>
      <c r="D48" s="49"/>
      <c r="E48" s="49"/>
      <c r="F48" s="49"/>
      <c r="G48" s="49"/>
      <c r="H48" s="49"/>
      <c r="I48" s="50"/>
      <c r="J48" s="11">
        <v>0</v>
      </c>
      <c r="K48" s="25">
        <v>241000</v>
      </c>
      <c r="L48" s="12">
        <v>241000</v>
      </c>
    </row>
    <row r="49" spans="1:14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1:14" ht="18" customHeight="1" x14ac:dyDescent="0.25">
      <c r="A50" s="48" t="s">
        <v>50</v>
      </c>
      <c r="B50" s="49"/>
      <c r="C50" s="49"/>
      <c r="D50" s="49"/>
      <c r="E50" s="49"/>
      <c r="F50" s="49"/>
      <c r="G50" s="49"/>
      <c r="H50" s="49"/>
      <c r="I50" s="50"/>
      <c r="J50" s="11">
        <v>217649000</v>
      </c>
      <c r="K50" s="25">
        <f>K48+K40+K32+K16</f>
        <v>6022000</v>
      </c>
      <c r="L50" s="12">
        <f>L48+L40+L32+L16</f>
        <v>223671000</v>
      </c>
      <c r="N50" s="21"/>
    </row>
    <row r="51" spans="1:14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4" ht="26.1" customHeight="1" x14ac:dyDescent="0.25">
      <c r="A52" s="47" t="s">
        <v>51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4" ht="39.950000000000003" customHeight="1" x14ac:dyDescent="0.25">
      <c r="A53" s="46" t="s">
        <v>52</v>
      </c>
      <c r="B53" s="42"/>
      <c r="C53" s="42"/>
      <c r="D53" s="42"/>
      <c r="E53" s="42"/>
      <c r="F53" s="42"/>
      <c r="G53" s="42"/>
      <c r="H53" s="42"/>
      <c r="I53" s="43"/>
      <c r="J53" s="3" t="s">
        <v>180</v>
      </c>
      <c r="K53" s="22" t="s">
        <v>178</v>
      </c>
      <c r="L53" s="4" t="s">
        <v>179</v>
      </c>
    </row>
    <row r="54" spans="1:14" x14ac:dyDescent="0.25">
      <c r="A54" s="5" t="s">
        <v>4</v>
      </c>
      <c r="B54" s="44" t="s">
        <v>5</v>
      </c>
      <c r="C54" s="44"/>
      <c r="D54" s="44"/>
      <c r="E54" s="44"/>
      <c r="F54" s="44"/>
      <c r="G54" s="44"/>
      <c r="H54" s="44"/>
      <c r="I54" s="44"/>
      <c r="J54" s="44"/>
      <c r="K54" s="44"/>
      <c r="L54" s="45"/>
    </row>
    <row r="55" spans="1:14" ht="15" customHeight="1" x14ac:dyDescent="0.25">
      <c r="A55" s="13" t="s">
        <v>87</v>
      </c>
      <c r="B55" s="38" t="s">
        <v>88</v>
      </c>
      <c r="C55" s="38"/>
      <c r="D55" s="38"/>
      <c r="E55" s="38"/>
      <c r="F55" s="38"/>
      <c r="G55" s="38"/>
      <c r="H55" s="38"/>
      <c r="I55" s="38"/>
      <c r="J55" s="38"/>
      <c r="K55" s="38"/>
      <c r="L55" s="39"/>
    </row>
    <row r="56" spans="1:14" ht="15" customHeight="1" x14ac:dyDescent="0.25">
      <c r="B56" s="6" t="s">
        <v>89</v>
      </c>
      <c r="C56" s="40" t="s">
        <v>90</v>
      </c>
      <c r="D56" s="40"/>
      <c r="E56" s="40"/>
      <c r="F56" s="40"/>
      <c r="G56" s="40"/>
      <c r="H56" s="40"/>
      <c r="I56" s="41"/>
      <c r="J56" s="14">
        <v>0</v>
      </c>
      <c r="K56" s="26">
        <v>200000</v>
      </c>
      <c r="L56" s="15">
        <v>200000</v>
      </c>
    </row>
    <row r="57" spans="1:14" ht="15.95" customHeight="1" x14ac:dyDescent="0.25">
      <c r="A57" s="37" t="s">
        <v>91</v>
      </c>
      <c r="B57" s="38"/>
      <c r="C57" s="38"/>
      <c r="D57" s="38"/>
      <c r="E57" s="38"/>
      <c r="F57" s="38"/>
      <c r="G57" s="38"/>
      <c r="H57" s="38"/>
      <c r="I57" s="39"/>
      <c r="J57" s="16">
        <v>0</v>
      </c>
      <c r="K57" s="27">
        <v>200000</v>
      </c>
      <c r="L57" s="17">
        <v>200000</v>
      </c>
    </row>
    <row r="58" spans="1:14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1:14" x14ac:dyDescent="0.25">
      <c r="A59" s="13" t="s">
        <v>92</v>
      </c>
      <c r="B59" s="38" t="s">
        <v>93</v>
      </c>
      <c r="C59" s="38"/>
      <c r="D59" s="38"/>
      <c r="E59" s="38"/>
      <c r="F59" s="38"/>
      <c r="G59" s="38"/>
      <c r="H59" s="38"/>
      <c r="I59" s="38"/>
      <c r="J59" s="38"/>
      <c r="K59" s="38"/>
      <c r="L59" s="39"/>
    </row>
    <row r="60" spans="1:14" x14ac:dyDescent="0.25">
      <c r="B60" s="6" t="s">
        <v>94</v>
      </c>
      <c r="C60" s="40" t="s">
        <v>95</v>
      </c>
      <c r="D60" s="40"/>
      <c r="E60" s="40"/>
      <c r="F60" s="40"/>
      <c r="G60" s="40"/>
      <c r="H60" s="40"/>
      <c r="I60" s="41"/>
      <c r="J60" s="14">
        <v>300000</v>
      </c>
      <c r="K60" s="26">
        <v>150000</v>
      </c>
      <c r="L60" s="15">
        <v>450000</v>
      </c>
    </row>
    <row r="61" spans="1:14" ht="15.95" customHeight="1" x14ac:dyDescent="0.25">
      <c r="A61" s="37" t="s">
        <v>96</v>
      </c>
      <c r="B61" s="38"/>
      <c r="C61" s="38"/>
      <c r="D61" s="38"/>
      <c r="E61" s="38"/>
      <c r="F61" s="38"/>
      <c r="G61" s="38"/>
      <c r="H61" s="38"/>
      <c r="I61" s="39"/>
      <c r="J61" s="16">
        <v>300000</v>
      </c>
      <c r="K61" s="27">
        <v>150000</v>
      </c>
      <c r="L61" s="17">
        <v>450000</v>
      </c>
    </row>
    <row r="62" spans="1:14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spans="1:14" x14ac:dyDescent="0.25">
      <c r="A63" s="13" t="s">
        <v>97</v>
      </c>
      <c r="B63" s="38" t="s">
        <v>98</v>
      </c>
      <c r="C63" s="38"/>
      <c r="D63" s="38"/>
      <c r="E63" s="38"/>
      <c r="F63" s="38"/>
      <c r="G63" s="38"/>
      <c r="H63" s="38"/>
      <c r="I63" s="38"/>
      <c r="J63" s="38"/>
      <c r="K63" s="38"/>
      <c r="L63" s="39"/>
    </row>
    <row r="64" spans="1:14" x14ac:dyDescent="0.25">
      <c r="B64" s="6" t="s">
        <v>99</v>
      </c>
      <c r="C64" s="40" t="s">
        <v>100</v>
      </c>
      <c r="D64" s="40"/>
      <c r="E64" s="40"/>
      <c r="F64" s="40"/>
      <c r="G64" s="40"/>
      <c r="H64" s="40"/>
      <c r="I64" s="41"/>
      <c r="J64" s="14">
        <v>0</v>
      </c>
      <c r="K64" s="26">
        <v>1660000</v>
      </c>
      <c r="L64" s="15">
        <v>1660000</v>
      </c>
    </row>
    <row r="65" spans="1:12" ht="15.95" customHeight="1" x14ac:dyDescent="0.25">
      <c r="A65" s="37" t="s">
        <v>101</v>
      </c>
      <c r="B65" s="38"/>
      <c r="C65" s="38"/>
      <c r="D65" s="38"/>
      <c r="E65" s="38"/>
      <c r="F65" s="38"/>
      <c r="G65" s="38"/>
      <c r="H65" s="38"/>
      <c r="I65" s="39"/>
      <c r="J65" s="16">
        <v>0</v>
      </c>
      <c r="K65" s="27">
        <v>1660000</v>
      </c>
      <c r="L65" s="17">
        <v>1660000</v>
      </c>
    </row>
    <row r="66" spans="1:12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1:12" x14ac:dyDescent="0.25">
      <c r="A67" s="5" t="s">
        <v>53</v>
      </c>
      <c r="B67" s="44" t="s">
        <v>54</v>
      </c>
      <c r="C67" s="44"/>
      <c r="D67" s="44"/>
      <c r="E67" s="44"/>
      <c r="F67" s="44"/>
      <c r="G67" s="44"/>
      <c r="H67" s="44"/>
      <c r="I67" s="44"/>
      <c r="J67" s="44"/>
      <c r="K67" s="44"/>
      <c r="L67" s="45"/>
    </row>
    <row r="68" spans="1:12" x14ac:dyDescent="0.25">
      <c r="B68" s="6" t="s">
        <v>55</v>
      </c>
      <c r="C68" s="40" t="s">
        <v>56</v>
      </c>
      <c r="D68" s="40"/>
      <c r="E68" s="40"/>
      <c r="F68" s="40"/>
      <c r="G68" s="40"/>
      <c r="H68" s="40"/>
      <c r="I68" s="41"/>
      <c r="J68" s="7">
        <v>6044000</v>
      </c>
      <c r="K68" s="23">
        <v>75000</v>
      </c>
      <c r="L68" s="8">
        <v>6119000</v>
      </c>
    </row>
    <row r="69" spans="1:12" ht="15.95" customHeight="1" x14ac:dyDescent="0.25">
      <c r="A69" s="37" t="s">
        <v>57</v>
      </c>
      <c r="B69" s="38"/>
      <c r="C69" s="38"/>
      <c r="D69" s="38"/>
      <c r="E69" s="38"/>
      <c r="F69" s="38"/>
      <c r="G69" s="38"/>
      <c r="H69" s="38"/>
      <c r="I69" s="39"/>
      <c r="J69" s="9">
        <v>6044000</v>
      </c>
      <c r="K69" s="24">
        <v>75000</v>
      </c>
      <c r="L69" s="10">
        <v>6119000</v>
      </c>
    </row>
    <row r="70" spans="1:12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</row>
    <row r="71" spans="1:12" ht="15" customHeight="1" x14ac:dyDescent="0.25">
      <c r="A71" s="13" t="s">
        <v>102</v>
      </c>
      <c r="B71" s="38" t="s">
        <v>103</v>
      </c>
      <c r="C71" s="38"/>
      <c r="D71" s="38"/>
      <c r="E71" s="38"/>
      <c r="F71" s="38"/>
      <c r="G71" s="38"/>
      <c r="H71" s="38"/>
      <c r="I71" s="38"/>
      <c r="J71" s="38"/>
      <c r="K71" s="38"/>
      <c r="L71" s="39"/>
    </row>
    <row r="72" spans="1:12" ht="15" customHeight="1" x14ac:dyDescent="0.25">
      <c r="B72" s="6" t="s">
        <v>104</v>
      </c>
      <c r="C72" s="40" t="s">
        <v>105</v>
      </c>
      <c r="D72" s="40"/>
      <c r="E72" s="40"/>
      <c r="F72" s="40"/>
      <c r="G72" s="40"/>
      <c r="H72" s="40"/>
      <c r="I72" s="41"/>
      <c r="J72" s="14">
        <v>250000</v>
      </c>
      <c r="K72" s="26">
        <v>1500000</v>
      </c>
      <c r="L72" s="15">
        <v>1750000</v>
      </c>
    </row>
    <row r="73" spans="1:12" ht="15.95" customHeight="1" x14ac:dyDescent="0.25">
      <c r="A73" s="37" t="s">
        <v>106</v>
      </c>
      <c r="B73" s="38"/>
      <c r="C73" s="38"/>
      <c r="D73" s="38"/>
      <c r="E73" s="38"/>
      <c r="F73" s="38"/>
      <c r="G73" s="38"/>
      <c r="H73" s="38"/>
      <c r="I73" s="39"/>
      <c r="J73" s="16">
        <v>250000</v>
      </c>
      <c r="K73" s="27">
        <v>1500000</v>
      </c>
      <c r="L73" s="17">
        <v>1750000</v>
      </c>
    </row>
    <row r="74" spans="1:12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 ht="15.95" customHeight="1" x14ac:dyDescent="0.25">
      <c r="A75" s="13" t="s">
        <v>202</v>
      </c>
      <c r="B75" s="38" t="s">
        <v>203</v>
      </c>
      <c r="C75" s="38"/>
      <c r="D75" s="38"/>
      <c r="E75" s="38"/>
      <c r="F75" s="38"/>
      <c r="G75" s="38"/>
      <c r="H75" s="38"/>
      <c r="I75" s="38"/>
      <c r="J75" s="38"/>
      <c r="K75" s="38"/>
      <c r="L75" s="39"/>
    </row>
    <row r="76" spans="1:12" x14ac:dyDescent="0.25">
      <c r="B76" s="6" t="s">
        <v>204</v>
      </c>
      <c r="C76" s="40" t="s">
        <v>205</v>
      </c>
      <c r="D76" s="40"/>
      <c r="E76" s="40"/>
      <c r="F76" s="40"/>
      <c r="G76" s="40"/>
      <c r="H76" s="40"/>
      <c r="I76" s="41"/>
      <c r="J76" s="14">
        <v>0</v>
      </c>
      <c r="K76" s="26">
        <v>50000</v>
      </c>
      <c r="L76" s="15">
        <v>50000</v>
      </c>
    </row>
    <row r="77" spans="1:12" ht="15" customHeight="1" x14ac:dyDescent="0.25">
      <c r="A77" s="37" t="s">
        <v>206</v>
      </c>
      <c r="B77" s="38"/>
      <c r="C77" s="38"/>
      <c r="D77" s="38"/>
      <c r="E77" s="38"/>
      <c r="F77" s="38"/>
      <c r="G77" s="38"/>
      <c r="H77" s="38"/>
      <c r="I77" s="39"/>
      <c r="J77" s="16">
        <v>0</v>
      </c>
      <c r="K77" s="27">
        <v>50000</v>
      </c>
      <c r="L77" s="17">
        <v>50000</v>
      </c>
    </row>
    <row r="78" spans="1:12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1:12" x14ac:dyDescent="0.25">
      <c r="A79" s="13" t="s">
        <v>107</v>
      </c>
      <c r="B79" s="38" t="s">
        <v>108</v>
      </c>
      <c r="C79" s="38"/>
      <c r="D79" s="38"/>
      <c r="E79" s="38"/>
      <c r="F79" s="38"/>
      <c r="G79" s="38"/>
      <c r="H79" s="38"/>
      <c r="I79" s="38"/>
      <c r="J79" s="38"/>
      <c r="K79" s="38"/>
      <c r="L79" s="39"/>
    </row>
    <row r="80" spans="1:12" ht="15.95" customHeight="1" x14ac:dyDescent="0.25">
      <c r="B80" s="6" t="s">
        <v>109</v>
      </c>
      <c r="C80" s="40" t="s">
        <v>110</v>
      </c>
      <c r="D80" s="40"/>
      <c r="E80" s="40"/>
      <c r="F80" s="40"/>
      <c r="G80" s="40"/>
      <c r="H80" s="40"/>
      <c r="I80" s="41"/>
      <c r="J80" s="14">
        <v>31313000</v>
      </c>
      <c r="K80" s="26">
        <v>102000</v>
      </c>
      <c r="L80" s="15">
        <v>31415000</v>
      </c>
    </row>
    <row r="81" spans="1:12" x14ac:dyDescent="0.25">
      <c r="A81" s="37" t="s">
        <v>111</v>
      </c>
      <c r="B81" s="38"/>
      <c r="C81" s="38"/>
      <c r="D81" s="38"/>
      <c r="E81" s="38"/>
      <c r="F81" s="38"/>
      <c r="G81" s="38"/>
      <c r="H81" s="38"/>
      <c r="I81" s="39"/>
      <c r="J81" s="16">
        <v>31313000</v>
      </c>
      <c r="K81" s="27">
        <v>102000</v>
      </c>
      <c r="L81" s="17">
        <v>31415000</v>
      </c>
    </row>
    <row r="82" spans="1:12" ht="15.95" customHeight="1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 x14ac:dyDescent="0.25">
      <c r="A83" s="13" t="s">
        <v>112</v>
      </c>
      <c r="B83" s="38" t="s">
        <v>113</v>
      </c>
      <c r="C83" s="38"/>
      <c r="D83" s="38"/>
      <c r="E83" s="38"/>
      <c r="F83" s="38"/>
      <c r="G83" s="38"/>
      <c r="H83" s="38"/>
      <c r="I83" s="38"/>
      <c r="J83" s="38"/>
      <c r="K83" s="38"/>
      <c r="L83" s="39"/>
    </row>
    <row r="84" spans="1:12" ht="18" customHeight="1" x14ac:dyDescent="0.25">
      <c r="B84" s="6" t="s">
        <v>114</v>
      </c>
      <c r="C84" s="40" t="s">
        <v>115</v>
      </c>
      <c r="D84" s="40"/>
      <c r="E84" s="40"/>
      <c r="F84" s="40"/>
      <c r="G84" s="40"/>
      <c r="H84" s="40"/>
      <c r="I84" s="41"/>
      <c r="J84" s="14">
        <v>8000000</v>
      </c>
      <c r="K84" s="26">
        <v>581000</v>
      </c>
      <c r="L84" s="15">
        <v>8581000</v>
      </c>
    </row>
    <row r="85" spans="1:12" x14ac:dyDescent="0.25">
      <c r="A85" s="37" t="s">
        <v>116</v>
      </c>
      <c r="B85" s="38"/>
      <c r="C85" s="38"/>
      <c r="D85" s="38"/>
      <c r="E85" s="38"/>
      <c r="F85" s="38"/>
      <c r="G85" s="38"/>
      <c r="H85" s="38"/>
      <c r="I85" s="39"/>
      <c r="J85" s="16">
        <v>8000000</v>
      </c>
      <c r="K85" s="27">
        <v>581000</v>
      </c>
      <c r="L85" s="17">
        <v>8581000</v>
      </c>
    </row>
    <row r="86" spans="1:12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</row>
    <row r="87" spans="1:12" x14ac:dyDescent="0.25">
      <c r="A87" s="13" t="s">
        <v>117</v>
      </c>
      <c r="B87" s="38" t="s">
        <v>118</v>
      </c>
      <c r="C87" s="38"/>
      <c r="D87" s="38"/>
      <c r="E87" s="38"/>
      <c r="F87" s="38"/>
      <c r="G87" s="38"/>
      <c r="H87" s="38"/>
      <c r="I87" s="38"/>
      <c r="J87" s="38"/>
      <c r="K87" s="38"/>
      <c r="L87" s="39"/>
    </row>
    <row r="88" spans="1:12" x14ac:dyDescent="0.25">
      <c r="B88" s="6" t="s">
        <v>119</v>
      </c>
      <c r="C88" s="40" t="s">
        <v>120</v>
      </c>
      <c r="D88" s="40"/>
      <c r="E88" s="40"/>
      <c r="F88" s="40"/>
      <c r="G88" s="40"/>
      <c r="H88" s="40"/>
      <c r="I88" s="41"/>
      <c r="J88" s="14">
        <v>300000</v>
      </c>
      <c r="K88" s="26">
        <v>455000</v>
      </c>
      <c r="L88" s="15">
        <v>755000</v>
      </c>
    </row>
    <row r="89" spans="1:12" x14ac:dyDescent="0.25">
      <c r="A89" s="37" t="s">
        <v>121</v>
      </c>
      <c r="B89" s="38"/>
      <c r="C89" s="38"/>
      <c r="D89" s="38"/>
      <c r="E89" s="38"/>
      <c r="F89" s="38"/>
      <c r="G89" s="38"/>
      <c r="H89" s="38"/>
      <c r="I89" s="39"/>
      <c r="J89" s="16">
        <v>300000</v>
      </c>
      <c r="K89" s="27">
        <v>455000</v>
      </c>
      <c r="L89" s="17">
        <v>755000</v>
      </c>
    </row>
    <row r="90" spans="1:12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1:12" x14ac:dyDescent="0.25">
      <c r="A91" s="13" t="s">
        <v>122</v>
      </c>
      <c r="B91" s="38" t="s">
        <v>123</v>
      </c>
      <c r="C91" s="38"/>
      <c r="D91" s="38"/>
      <c r="E91" s="38"/>
      <c r="F91" s="38"/>
      <c r="G91" s="38"/>
      <c r="H91" s="38"/>
      <c r="I91" s="38"/>
      <c r="J91" s="38"/>
      <c r="K91" s="38"/>
      <c r="L91" s="39"/>
    </row>
    <row r="92" spans="1:12" x14ac:dyDescent="0.25">
      <c r="B92" s="6" t="s">
        <v>124</v>
      </c>
      <c r="C92" s="40" t="s">
        <v>125</v>
      </c>
      <c r="D92" s="40"/>
      <c r="E92" s="40"/>
      <c r="F92" s="40"/>
      <c r="G92" s="40"/>
      <c r="H92" s="40"/>
      <c r="I92" s="41"/>
      <c r="J92" s="14">
        <v>1024000</v>
      </c>
      <c r="K92" s="26">
        <v>500000</v>
      </c>
      <c r="L92" s="15">
        <v>1524000</v>
      </c>
    </row>
    <row r="93" spans="1:12" x14ac:dyDescent="0.25">
      <c r="A93" s="37" t="s">
        <v>126</v>
      </c>
      <c r="B93" s="38"/>
      <c r="C93" s="38"/>
      <c r="D93" s="38"/>
      <c r="E93" s="38"/>
      <c r="F93" s="38"/>
      <c r="G93" s="38"/>
      <c r="H93" s="38"/>
      <c r="I93" s="39"/>
      <c r="J93" s="16">
        <v>1024000</v>
      </c>
      <c r="K93" s="27">
        <v>500000</v>
      </c>
      <c r="L93" s="17">
        <v>1524000</v>
      </c>
    </row>
    <row r="94" spans="1:12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 x14ac:dyDescent="0.25">
      <c r="A95" s="13" t="s">
        <v>127</v>
      </c>
      <c r="B95" s="38" t="s">
        <v>128</v>
      </c>
      <c r="C95" s="38"/>
      <c r="D95" s="38"/>
      <c r="E95" s="38"/>
      <c r="F95" s="38"/>
      <c r="G95" s="38"/>
      <c r="H95" s="38"/>
      <c r="I95" s="38"/>
      <c r="J95" s="38"/>
      <c r="K95" s="38"/>
      <c r="L95" s="39"/>
    </row>
    <row r="96" spans="1:12" x14ac:dyDescent="0.25">
      <c r="B96" s="18" t="s">
        <v>129</v>
      </c>
      <c r="C96" s="52" t="s">
        <v>130</v>
      </c>
      <c r="D96" s="52"/>
      <c r="E96" s="52"/>
      <c r="F96" s="52"/>
      <c r="G96" s="52"/>
      <c r="H96" s="52"/>
      <c r="I96" s="53"/>
      <c r="J96" s="14">
        <v>960000</v>
      </c>
      <c r="K96" s="26">
        <v>15000</v>
      </c>
      <c r="L96" s="15">
        <v>975000</v>
      </c>
    </row>
    <row r="97" spans="1:12" x14ac:dyDescent="0.25">
      <c r="B97" s="6" t="s">
        <v>131</v>
      </c>
      <c r="C97" s="40" t="s">
        <v>132</v>
      </c>
      <c r="D97" s="40"/>
      <c r="E97" s="40"/>
      <c r="F97" s="40"/>
      <c r="G97" s="40"/>
      <c r="H97" s="40"/>
      <c r="I97" s="41"/>
      <c r="J97" s="14">
        <v>280000</v>
      </c>
      <c r="K97" s="26">
        <v>21000</v>
      </c>
      <c r="L97" s="15">
        <v>301000</v>
      </c>
    </row>
    <row r="98" spans="1:12" x14ac:dyDescent="0.25">
      <c r="A98" s="37" t="s">
        <v>133</v>
      </c>
      <c r="B98" s="38"/>
      <c r="C98" s="38"/>
      <c r="D98" s="38"/>
      <c r="E98" s="38"/>
      <c r="F98" s="38"/>
      <c r="G98" s="38"/>
      <c r="H98" s="38"/>
      <c r="I98" s="39"/>
      <c r="J98" s="16">
        <v>1240000</v>
      </c>
      <c r="K98" s="27">
        <v>36000</v>
      </c>
      <c r="L98" s="17">
        <v>1276000</v>
      </c>
    </row>
    <row r="99" spans="1:12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 x14ac:dyDescent="0.25">
      <c r="A100" s="13" t="s">
        <v>134</v>
      </c>
      <c r="B100" s="38" t="s">
        <v>135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9"/>
    </row>
    <row r="101" spans="1:12" x14ac:dyDescent="0.25">
      <c r="B101" s="6" t="s">
        <v>136</v>
      </c>
      <c r="C101" s="40" t="s">
        <v>137</v>
      </c>
      <c r="D101" s="40"/>
      <c r="E101" s="40"/>
      <c r="F101" s="40"/>
      <c r="G101" s="40"/>
      <c r="H101" s="40"/>
      <c r="I101" s="41"/>
      <c r="J101" s="14">
        <v>264000</v>
      </c>
      <c r="K101" s="26">
        <v>50000</v>
      </c>
      <c r="L101" s="15">
        <v>314000</v>
      </c>
    </row>
    <row r="102" spans="1:12" x14ac:dyDescent="0.25">
      <c r="A102" s="37" t="s">
        <v>138</v>
      </c>
      <c r="B102" s="38"/>
      <c r="C102" s="38"/>
      <c r="D102" s="38"/>
      <c r="E102" s="38"/>
      <c r="F102" s="38"/>
      <c r="G102" s="38"/>
      <c r="H102" s="38"/>
      <c r="I102" s="39"/>
      <c r="J102" s="16">
        <v>264000</v>
      </c>
      <c r="K102" s="27">
        <v>50000</v>
      </c>
      <c r="L102" s="17">
        <v>314000</v>
      </c>
    </row>
    <row r="103" spans="1:12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1:12" x14ac:dyDescent="0.25">
      <c r="A104" s="13" t="s">
        <v>139</v>
      </c>
      <c r="B104" s="38" t="s">
        <v>140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9"/>
    </row>
    <row r="105" spans="1:12" x14ac:dyDescent="0.25">
      <c r="B105" s="6" t="s">
        <v>141</v>
      </c>
      <c r="C105" s="40" t="s">
        <v>142</v>
      </c>
      <c r="D105" s="40"/>
      <c r="E105" s="40"/>
      <c r="F105" s="40"/>
      <c r="G105" s="40"/>
      <c r="H105" s="40"/>
      <c r="I105" s="41"/>
      <c r="J105" s="14">
        <v>1799000</v>
      </c>
      <c r="K105" s="26">
        <v>22000</v>
      </c>
      <c r="L105" s="15">
        <v>1821000</v>
      </c>
    </row>
    <row r="106" spans="1:12" x14ac:dyDescent="0.25">
      <c r="A106" s="37" t="s">
        <v>143</v>
      </c>
      <c r="B106" s="38"/>
      <c r="C106" s="38"/>
      <c r="D106" s="38"/>
      <c r="E106" s="38"/>
      <c r="F106" s="38"/>
      <c r="G106" s="38"/>
      <c r="H106" s="38"/>
      <c r="I106" s="39"/>
      <c r="J106" s="16">
        <v>1799000</v>
      </c>
      <c r="K106" s="27">
        <v>22000</v>
      </c>
      <c r="L106" s="17">
        <v>1821000</v>
      </c>
    </row>
    <row r="107" spans="1:12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</row>
    <row r="108" spans="1:12" x14ac:dyDescent="0.25">
      <c r="A108" s="13" t="s">
        <v>144</v>
      </c>
      <c r="B108" s="38" t="s">
        <v>145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9"/>
    </row>
    <row r="109" spans="1:12" x14ac:dyDescent="0.25">
      <c r="B109" s="6" t="s">
        <v>146</v>
      </c>
      <c r="C109" s="40" t="s">
        <v>147</v>
      </c>
      <c r="D109" s="40"/>
      <c r="E109" s="40"/>
      <c r="F109" s="40"/>
      <c r="G109" s="40"/>
      <c r="H109" s="40"/>
      <c r="I109" s="41"/>
      <c r="J109" s="14">
        <v>584000</v>
      </c>
      <c r="K109" s="26">
        <v>40000</v>
      </c>
      <c r="L109" s="15">
        <v>624000</v>
      </c>
    </row>
    <row r="110" spans="1:12" x14ac:dyDescent="0.25">
      <c r="A110" s="37" t="s">
        <v>148</v>
      </c>
      <c r="B110" s="38"/>
      <c r="C110" s="38"/>
      <c r="D110" s="38"/>
      <c r="E110" s="38"/>
      <c r="F110" s="38"/>
      <c r="G110" s="38"/>
      <c r="H110" s="38"/>
      <c r="I110" s="39"/>
      <c r="J110" s="16">
        <v>584000</v>
      </c>
      <c r="K110" s="27">
        <v>40000</v>
      </c>
      <c r="L110" s="17">
        <v>624000</v>
      </c>
    </row>
    <row r="111" spans="1:12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</row>
    <row r="112" spans="1:12" x14ac:dyDescent="0.25">
      <c r="A112" s="13" t="s">
        <v>149</v>
      </c>
      <c r="B112" s="38" t="s">
        <v>150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9"/>
    </row>
    <row r="113" spans="1:12" x14ac:dyDescent="0.25">
      <c r="B113" s="18" t="s">
        <v>151</v>
      </c>
      <c r="C113" s="52" t="s">
        <v>152</v>
      </c>
      <c r="D113" s="52"/>
      <c r="E113" s="52"/>
      <c r="F113" s="52"/>
      <c r="G113" s="52"/>
      <c r="H113" s="52"/>
      <c r="I113" s="53"/>
      <c r="J113" s="14">
        <v>41513000</v>
      </c>
      <c r="K113" s="26">
        <v>216000</v>
      </c>
      <c r="L113" s="15">
        <v>41729000</v>
      </c>
    </row>
    <row r="114" spans="1:12" x14ac:dyDescent="0.25">
      <c r="B114" s="6" t="s">
        <v>153</v>
      </c>
      <c r="C114" s="40" t="s">
        <v>154</v>
      </c>
      <c r="D114" s="40"/>
      <c r="E114" s="40"/>
      <c r="F114" s="40"/>
      <c r="G114" s="40"/>
      <c r="H114" s="40"/>
      <c r="I114" s="41"/>
      <c r="J114" s="14">
        <v>2533500</v>
      </c>
      <c r="K114" s="26">
        <v>10000</v>
      </c>
      <c r="L114" s="15">
        <v>2543500</v>
      </c>
    </row>
    <row r="115" spans="1:12" x14ac:dyDescent="0.25">
      <c r="A115" s="37" t="s">
        <v>155</v>
      </c>
      <c r="B115" s="38"/>
      <c r="C115" s="38"/>
      <c r="D115" s="38"/>
      <c r="E115" s="38"/>
      <c r="F115" s="38"/>
      <c r="G115" s="38"/>
      <c r="H115" s="38"/>
      <c r="I115" s="39"/>
      <c r="J115" s="16">
        <v>44046500</v>
      </c>
      <c r="K115" s="27">
        <v>226000</v>
      </c>
      <c r="L115" s="17">
        <v>44272500</v>
      </c>
    </row>
    <row r="116" spans="1:12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</row>
    <row r="117" spans="1:12" x14ac:dyDescent="0.25">
      <c r="A117" s="5" t="s">
        <v>58</v>
      </c>
      <c r="B117" s="44" t="s">
        <v>59</v>
      </c>
      <c r="C117" s="44"/>
      <c r="D117" s="44"/>
      <c r="E117" s="44"/>
      <c r="F117" s="44"/>
      <c r="G117" s="44"/>
      <c r="H117" s="44"/>
      <c r="I117" s="44"/>
      <c r="J117" s="44"/>
      <c r="K117" s="44"/>
      <c r="L117" s="45"/>
    </row>
    <row r="118" spans="1:12" x14ac:dyDescent="0.25">
      <c r="B118" s="6" t="s">
        <v>60</v>
      </c>
      <c r="C118" s="40" t="s">
        <v>61</v>
      </c>
      <c r="D118" s="40"/>
      <c r="E118" s="40"/>
      <c r="F118" s="40"/>
      <c r="G118" s="40"/>
      <c r="H118" s="40"/>
      <c r="I118" s="41"/>
      <c r="J118" s="7">
        <v>15000</v>
      </c>
      <c r="K118" s="23">
        <v>7200</v>
      </c>
      <c r="L118" s="8">
        <v>22200</v>
      </c>
    </row>
    <row r="119" spans="1:12" x14ac:dyDescent="0.25">
      <c r="A119" s="37" t="s">
        <v>62</v>
      </c>
      <c r="B119" s="38"/>
      <c r="C119" s="38"/>
      <c r="D119" s="38"/>
      <c r="E119" s="38"/>
      <c r="F119" s="38"/>
      <c r="G119" s="38"/>
      <c r="H119" s="38"/>
      <c r="I119" s="39"/>
      <c r="J119" s="9">
        <v>15000</v>
      </c>
      <c r="K119" s="24">
        <v>7200</v>
      </c>
      <c r="L119" s="10">
        <v>22200</v>
      </c>
    </row>
    <row r="120" spans="1:12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2" x14ac:dyDescent="0.25">
      <c r="A121" s="5" t="s">
        <v>63</v>
      </c>
      <c r="B121" s="44" t="s">
        <v>64</v>
      </c>
      <c r="C121" s="44"/>
      <c r="D121" s="44"/>
      <c r="E121" s="44"/>
      <c r="F121" s="44"/>
      <c r="G121" s="44"/>
      <c r="H121" s="44"/>
      <c r="I121" s="44"/>
      <c r="J121" s="44"/>
      <c r="K121" s="44"/>
      <c r="L121" s="45"/>
    </row>
    <row r="122" spans="1:12" x14ac:dyDescent="0.25">
      <c r="B122" s="6" t="s">
        <v>65</v>
      </c>
      <c r="C122" s="40" t="s">
        <v>66</v>
      </c>
      <c r="D122" s="40"/>
      <c r="E122" s="40"/>
      <c r="F122" s="40"/>
      <c r="G122" s="40"/>
      <c r="H122" s="40"/>
      <c r="I122" s="41"/>
      <c r="J122" s="7">
        <v>0</v>
      </c>
      <c r="K122" s="23">
        <v>715000</v>
      </c>
      <c r="L122" s="8">
        <v>715000</v>
      </c>
    </row>
    <row r="123" spans="1:12" x14ac:dyDescent="0.25">
      <c r="A123" s="37" t="s">
        <v>67</v>
      </c>
      <c r="B123" s="38"/>
      <c r="C123" s="38"/>
      <c r="D123" s="38"/>
      <c r="E123" s="38"/>
      <c r="F123" s="38"/>
      <c r="G123" s="38"/>
      <c r="H123" s="38"/>
      <c r="I123" s="39"/>
      <c r="J123" s="9">
        <v>0</v>
      </c>
      <c r="K123" s="24">
        <v>715000</v>
      </c>
      <c r="L123" s="10">
        <v>715000</v>
      </c>
    </row>
    <row r="124" spans="1:12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</row>
    <row r="125" spans="1:12" x14ac:dyDescent="0.25">
      <c r="A125" s="5" t="s">
        <v>68</v>
      </c>
      <c r="B125" s="44" t="s">
        <v>69</v>
      </c>
      <c r="C125" s="44"/>
      <c r="D125" s="44"/>
      <c r="E125" s="44"/>
      <c r="F125" s="44"/>
      <c r="G125" s="44"/>
      <c r="H125" s="44"/>
      <c r="I125" s="44"/>
      <c r="J125" s="44"/>
      <c r="K125" s="44"/>
      <c r="L125" s="45"/>
    </row>
    <row r="126" spans="1:12" x14ac:dyDescent="0.25">
      <c r="B126" s="6" t="s">
        <v>70</v>
      </c>
      <c r="C126" s="40" t="s">
        <v>71</v>
      </c>
      <c r="D126" s="40"/>
      <c r="E126" s="40"/>
      <c r="F126" s="40"/>
      <c r="G126" s="40"/>
      <c r="H126" s="40"/>
      <c r="I126" s="41"/>
      <c r="J126" s="7">
        <v>193500</v>
      </c>
      <c r="K126" s="23">
        <v>74500</v>
      </c>
      <c r="L126" s="8">
        <v>268000</v>
      </c>
    </row>
    <row r="127" spans="1:12" x14ac:dyDescent="0.25">
      <c r="A127" s="37" t="s">
        <v>72</v>
      </c>
      <c r="B127" s="38"/>
      <c r="C127" s="38"/>
      <c r="D127" s="38"/>
      <c r="E127" s="38"/>
      <c r="F127" s="38"/>
      <c r="G127" s="38"/>
      <c r="H127" s="38"/>
      <c r="I127" s="39"/>
      <c r="J127" s="9">
        <v>193500</v>
      </c>
      <c r="K127" s="24">
        <v>74500</v>
      </c>
      <c r="L127" s="10">
        <v>268000</v>
      </c>
    </row>
    <row r="128" spans="1:12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29" spans="1:15" x14ac:dyDescent="0.25">
      <c r="A129" s="5" t="s">
        <v>73</v>
      </c>
      <c r="B129" s="44" t="s">
        <v>74</v>
      </c>
      <c r="C129" s="44"/>
      <c r="D129" s="44"/>
      <c r="E129" s="44"/>
      <c r="F129" s="44"/>
      <c r="G129" s="44"/>
      <c r="H129" s="44"/>
      <c r="I129" s="44"/>
      <c r="J129" s="44"/>
      <c r="K129" s="44"/>
      <c r="L129" s="45"/>
      <c r="N129" s="21"/>
    </row>
    <row r="130" spans="1:15" x14ac:dyDescent="0.25">
      <c r="A130" s="29"/>
      <c r="B130" s="30" t="s">
        <v>75</v>
      </c>
      <c r="C130" s="56" t="s">
        <v>76</v>
      </c>
      <c r="D130" s="56"/>
      <c r="E130" s="56"/>
      <c r="F130" s="56"/>
      <c r="G130" s="56"/>
      <c r="H130" s="56"/>
      <c r="I130" s="57"/>
      <c r="J130" s="31">
        <v>23059500</v>
      </c>
      <c r="K130" s="32">
        <v>-9445700</v>
      </c>
      <c r="L130" s="33">
        <f>J130+K130</f>
        <v>13613800</v>
      </c>
      <c r="O130" s="21"/>
    </row>
    <row r="131" spans="1:15" ht="15" customHeight="1" x14ac:dyDescent="0.25">
      <c r="A131" s="37" t="s">
        <v>77</v>
      </c>
      <c r="B131" s="38"/>
      <c r="C131" s="38"/>
      <c r="D131" s="38"/>
      <c r="E131" s="38"/>
      <c r="F131" s="38"/>
      <c r="G131" s="38"/>
      <c r="H131" s="38"/>
      <c r="I131" s="39"/>
      <c r="J131" s="9">
        <v>23059500</v>
      </c>
      <c r="K131" s="24">
        <f>K130</f>
        <v>-9445700</v>
      </c>
      <c r="L131" s="10">
        <f>L130</f>
        <v>13613800</v>
      </c>
    </row>
    <row r="132" spans="1:15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</row>
    <row r="133" spans="1:15" x14ac:dyDescent="0.25">
      <c r="A133" s="48" t="s">
        <v>78</v>
      </c>
      <c r="B133" s="49"/>
      <c r="C133" s="49"/>
      <c r="D133" s="49"/>
      <c r="E133" s="49"/>
      <c r="F133" s="49"/>
      <c r="G133" s="49"/>
      <c r="H133" s="49"/>
      <c r="I133" s="50"/>
      <c r="J133" s="19">
        <f>J131+J127+J123+J119+J115+J110+J106+J102+J98+J93+J89+J85+J81+J73+J69+J65+J61+J57+J77</f>
        <v>118432500</v>
      </c>
      <c r="K133" s="25">
        <f>K131+K127+K123+K119+K115+K110+K106+K102+K98+K93+K89+K85+K81+K73+K69+K65+K61+K57+K77</f>
        <v>-3002000</v>
      </c>
      <c r="L133" s="20">
        <f>L131+L127+L123+L119+L115+L110+L106+L102+L98+L93+L89+L85+L73+L69+L81+L65+L61+L57+L77</f>
        <v>115430500</v>
      </c>
      <c r="N133" s="21"/>
    </row>
    <row r="134" spans="1:15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</row>
    <row r="135" spans="1:15" ht="36" x14ac:dyDescent="0.25">
      <c r="A135" s="46" t="s">
        <v>79</v>
      </c>
      <c r="B135" s="42"/>
      <c r="C135" s="42"/>
      <c r="D135" s="42"/>
      <c r="E135" s="42"/>
      <c r="F135" s="42"/>
      <c r="G135" s="42"/>
      <c r="H135" s="42"/>
      <c r="I135" s="43"/>
      <c r="J135" s="3" t="s">
        <v>180</v>
      </c>
      <c r="K135" s="22" t="s">
        <v>178</v>
      </c>
      <c r="L135" s="4" t="s">
        <v>179</v>
      </c>
    </row>
    <row r="136" spans="1:15" x14ac:dyDescent="0.25">
      <c r="A136" s="5" t="s">
        <v>4</v>
      </c>
      <c r="B136" s="44" t="s">
        <v>5</v>
      </c>
      <c r="C136" s="44"/>
      <c r="D136" s="44"/>
      <c r="E136" s="44"/>
      <c r="F136" s="44"/>
      <c r="G136" s="44"/>
      <c r="H136" s="44"/>
      <c r="I136" s="44"/>
      <c r="J136" s="44"/>
      <c r="K136" s="44"/>
      <c r="L136" s="45"/>
    </row>
    <row r="137" spans="1:15" x14ac:dyDescent="0.25">
      <c r="A137" s="13" t="s">
        <v>156</v>
      </c>
      <c r="B137" s="38" t="s">
        <v>157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9"/>
    </row>
    <row r="138" spans="1:15" x14ac:dyDescent="0.25">
      <c r="B138" s="6" t="s">
        <v>158</v>
      </c>
      <c r="C138" s="40" t="s">
        <v>159</v>
      </c>
      <c r="D138" s="40"/>
      <c r="E138" s="40"/>
      <c r="F138" s="40"/>
      <c r="G138" s="40"/>
      <c r="H138" s="40"/>
      <c r="I138" s="41"/>
      <c r="J138" s="14">
        <v>337000</v>
      </c>
      <c r="K138" s="26">
        <v>24000</v>
      </c>
      <c r="L138" s="15">
        <v>361000</v>
      </c>
    </row>
    <row r="139" spans="1:15" x14ac:dyDescent="0.25">
      <c r="A139" s="37" t="s">
        <v>160</v>
      </c>
      <c r="B139" s="38"/>
      <c r="C139" s="38"/>
      <c r="D139" s="38"/>
      <c r="E139" s="38"/>
      <c r="F139" s="38"/>
      <c r="G139" s="38"/>
      <c r="H139" s="38"/>
      <c r="I139" s="39"/>
      <c r="J139" s="16">
        <v>337000</v>
      </c>
      <c r="K139" s="27">
        <v>24000</v>
      </c>
      <c r="L139" s="17">
        <v>361000</v>
      </c>
    </row>
    <row r="140" spans="1:15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</row>
    <row r="141" spans="1:15" x14ac:dyDescent="0.25">
      <c r="A141" s="13" t="s">
        <v>185</v>
      </c>
      <c r="B141" s="38" t="s">
        <v>186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9"/>
    </row>
    <row r="142" spans="1:15" x14ac:dyDescent="0.25">
      <c r="B142" s="6" t="s">
        <v>187</v>
      </c>
      <c r="C142" s="40" t="s">
        <v>188</v>
      </c>
      <c r="D142" s="40"/>
      <c r="E142" s="40"/>
      <c r="F142" s="40"/>
      <c r="G142" s="40"/>
      <c r="H142" s="40"/>
      <c r="I142" s="41"/>
      <c r="J142" s="14">
        <v>180000</v>
      </c>
      <c r="K142" s="26">
        <v>10000</v>
      </c>
      <c r="L142" s="15">
        <v>190000</v>
      </c>
    </row>
    <row r="143" spans="1:15" x14ac:dyDescent="0.25">
      <c r="A143" s="37" t="s">
        <v>189</v>
      </c>
      <c r="B143" s="38"/>
      <c r="C143" s="38"/>
      <c r="D143" s="38"/>
      <c r="E143" s="38"/>
      <c r="F143" s="38"/>
      <c r="G143" s="38"/>
      <c r="H143" s="38"/>
      <c r="I143" s="39"/>
      <c r="J143" s="16">
        <v>180000</v>
      </c>
      <c r="K143" s="27">
        <v>10000</v>
      </c>
      <c r="L143" s="17">
        <v>190000</v>
      </c>
    </row>
    <row r="144" spans="1:15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</row>
    <row r="145" spans="1:12" x14ac:dyDescent="0.25">
      <c r="A145" s="13" t="s">
        <v>190</v>
      </c>
      <c r="B145" s="38" t="s">
        <v>191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9"/>
    </row>
    <row r="146" spans="1:12" x14ac:dyDescent="0.25">
      <c r="B146" s="6" t="s">
        <v>192</v>
      </c>
      <c r="C146" s="40" t="s">
        <v>193</v>
      </c>
      <c r="D146" s="40"/>
      <c r="E146" s="40"/>
      <c r="F146" s="40"/>
      <c r="G146" s="40"/>
      <c r="H146" s="40"/>
      <c r="I146" s="41"/>
      <c r="J146" s="14">
        <v>335000</v>
      </c>
      <c r="K146" s="26">
        <v>40000</v>
      </c>
      <c r="L146" s="15">
        <v>375000</v>
      </c>
    </row>
    <row r="147" spans="1:12" x14ac:dyDescent="0.25">
      <c r="A147" s="37" t="s">
        <v>194</v>
      </c>
      <c r="B147" s="38"/>
      <c r="C147" s="38"/>
      <c r="D147" s="38"/>
      <c r="E147" s="38"/>
      <c r="F147" s="38"/>
      <c r="G147" s="38"/>
      <c r="H147" s="38"/>
      <c r="I147" s="39"/>
      <c r="J147" s="16">
        <v>335000</v>
      </c>
      <c r="K147" s="27">
        <v>40000</v>
      </c>
      <c r="L147" s="17">
        <v>375000</v>
      </c>
    </row>
    <row r="148" spans="1:12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</row>
    <row r="149" spans="1:12" x14ac:dyDescent="0.25">
      <c r="A149" s="13" t="s">
        <v>92</v>
      </c>
      <c r="B149" s="38" t="s">
        <v>93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39"/>
    </row>
    <row r="150" spans="1:12" x14ac:dyDescent="0.25">
      <c r="B150" s="18" t="s">
        <v>195</v>
      </c>
      <c r="C150" s="52" t="s">
        <v>196</v>
      </c>
      <c r="D150" s="52"/>
      <c r="E150" s="52"/>
      <c r="F150" s="52"/>
      <c r="G150" s="52"/>
      <c r="H150" s="52"/>
      <c r="I150" s="53"/>
      <c r="J150" s="14">
        <v>214000</v>
      </c>
      <c r="K150" s="26">
        <v>9000</v>
      </c>
      <c r="L150" s="15">
        <v>223000</v>
      </c>
    </row>
    <row r="151" spans="1:12" x14ac:dyDescent="0.25">
      <c r="B151" s="6" t="s">
        <v>161</v>
      </c>
      <c r="C151" s="40" t="s">
        <v>162</v>
      </c>
      <c r="D151" s="40"/>
      <c r="E151" s="40"/>
      <c r="F151" s="40"/>
      <c r="G151" s="40"/>
      <c r="H151" s="40"/>
      <c r="I151" s="41"/>
      <c r="J151" s="14">
        <v>0</v>
      </c>
      <c r="K151" s="26">
        <v>61000</v>
      </c>
      <c r="L151" s="15">
        <v>61000</v>
      </c>
    </row>
    <row r="152" spans="1:12" x14ac:dyDescent="0.25">
      <c r="A152" s="37" t="s">
        <v>96</v>
      </c>
      <c r="B152" s="38"/>
      <c r="C152" s="38"/>
      <c r="D152" s="38"/>
      <c r="E152" s="38"/>
      <c r="F152" s="38"/>
      <c r="G152" s="38"/>
      <c r="H152" s="38"/>
      <c r="I152" s="39"/>
      <c r="J152" s="16">
        <v>214000</v>
      </c>
      <c r="K152" s="27">
        <v>70000</v>
      </c>
      <c r="L152" s="17">
        <v>284000</v>
      </c>
    </row>
    <row r="153" spans="1:12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</row>
    <row r="154" spans="1:12" x14ac:dyDescent="0.25">
      <c r="A154" s="13" t="s">
        <v>97</v>
      </c>
      <c r="B154" s="38" t="s">
        <v>98</v>
      </c>
      <c r="C154" s="38"/>
      <c r="D154" s="38"/>
      <c r="E154" s="38"/>
      <c r="F154" s="38"/>
      <c r="G154" s="38"/>
      <c r="H154" s="38"/>
      <c r="I154" s="38"/>
      <c r="J154" s="38"/>
      <c r="K154" s="38"/>
      <c r="L154" s="39"/>
    </row>
    <row r="155" spans="1:12" x14ac:dyDescent="0.25">
      <c r="B155" s="6" t="s">
        <v>163</v>
      </c>
      <c r="C155" s="40" t="s">
        <v>164</v>
      </c>
      <c r="D155" s="40"/>
      <c r="E155" s="40"/>
      <c r="F155" s="40"/>
      <c r="G155" s="40"/>
      <c r="H155" s="40"/>
      <c r="I155" s="41"/>
      <c r="J155" s="14">
        <v>2500000</v>
      </c>
      <c r="K155" s="26">
        <v>-1660000</v>
      </c>
      <c r="L155" s="15">
        <v>840000</v>
      </c>
    </row>
    <row r="156" spans="1:12" x14ac:dyDescent="0.25">
      <c r="A156" s="37" t="s">
        <v>101</v>
      </c>
      <c r="B156" s="38"/>
      <c r="C156" s="38"/>
      <c r="D156" s="38"/>
      <c r="E156" s="38"/>
      <c r="F156" s="38"/>
      <c r="G156" s="38"/>
      <c r="H156" s="38"/>
      <c r="I156" s="39"/>
      <c r="J156" s="16">
        <v>2500000</v>
      </c>
      <c r="K156" s="27">
        <v>-1660000</v>
      </c>
      <c r="L156" s="17">
        <v>840000</v>
      </c>
    </row>
    <row r="157" spans="1:12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</row>
    <row r="158" spans="1:12" x14ac:dyDescent="0.25">
      <c r="A158" s="13" t="s">
        <v>53</v>
      </c>
      <c r="B158" s="38" t="s">
        <v>54</v>
      </c>
      <c r="C158" s="38"/>
      <c r="D158" s="38"/>
      <c r="E158" s="38"/>
      <c r="F158" s="38"/>
      <c r="G158" s="38"/>
      <c r="H158" s="38"/>
      <c r="I158" s="38"/>
      <c r="J158" s="38"/>
      <c r="K158" s="38"/>
      <c r="L158" s="39"/>
    </row>
    <row r="159" spans="1:12" x14ac:dyDescent="0.25">
      <c r="B159" s="6" t="s">
        <v>165</v>
      </c>
      <c r="C159" s="40" t="s">
        <v>166</v>
      </c>
      <c r="D159" s="40"/>
      <c r="E159" s="40"/>
      <c r="F159" s="40"/>
      <c r="G159" s="40"/>
      <c r="H159" s="40"/>
      <c r="I159" s="41"/>
      <c r="J159" s="14">
        <v>4175000</v>
      </c>
      <c r="K159" s="26">
        <v>6000000</v>
      </c>
      <c r="L159" s="15">
        <v>10175000</v>
      </c>
    </row>
    <row r="160" spans="1:12" x14ac:dyDescent="0.25">
      <c r="A160" s="37" t="s">
        <v>57</v>
      </c>
      <c r="B160" s="38"/>
      <c r="C160" s="38"/>
      <c r="D160" s="38"/>
      <c r="E160" s="38"/>
      <c r="F160" s="38"/>
      <c r="G160" s="38"/>
      <c r="H160" s="38"/>
      <c r="I160" s="39"/>
      <c r="J160" s="16">
        <v>4175000</v>
      </c>
      <c r="K160" s="27">
        <v>6000000</v>
      </c>
      <c r="L160" s="17">
        <v>10175000</v>
      </c>
    </row>
    <row r="161" spans="1:14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N161" s="21"/>
    </row>
    <row r="162" spans="1:14" x14ac:dyDescent="0.25">
      <c r="A162" s="13" t="s">
        <v>201</v>
      </c>
      <c r="B162" s="38" t="s">
        <v>197</v>
      </c>
      <c r="C162" s="38"/>
      <c r="D162" s="38"/>
      <c r="E162" s="38"/>
      <c r="F162" s="38"/>
      <c r="G162" s="38"/>
      <c r="H162" s="38"/>
      <c r="I162" s="38"/>
      <c r="J162" s="38"/>
      <c r="K162" s="38"/>
      <c r="L162" s="39"/>
    </row>
    <row r="163" spans="1:14" x14ac:dyDescent="0.25">
      <c r="B163" s="6" t="s">
        <v>198</v>
      </c>
      <c r="C163" s="40" t="s">
        <v>199</v>
      </c>
      <c r="D163" s="40"/>
      <c r="E163" s="40"/>
      <c r="F163" s="40"/>
      <c r="G163" s="40"/>
      <c r="H163" s="40"/>
      <c r="I163" s="41"/>
      <c r="J163" s="14">
        <v>1981000</v>
      </c>
      <c r="K163" s="26">
        <v>3800000</v>
      </c>
      <c r="L163" s="15">
        <v>5781000</v>
      </c>
    </row>
    <row r="164" spans="1:14" x14ac:dyDescent="0.25">
      <c r="A164" s="37" t="s">
        <v>200</v>
      </c>
      <c r="B164" s="38"/>
      <c r="C164" s="38"/>
      <c r="D164" s="38"/>
      <c r="E164" s="38"/>
      <c r="F164" s="38"/>
      <c r="G164" s="38"/>
      <c r="H164" s="38"/>
      <c r="I164" s="39"/>
      <c r="J164" s="16">
        <v>1981000</v>
      </c>
      <c r="K164" s="27">
        <v>3800000</v>
      </c>
      <c r="L164" s="17">
        <v>5781000</v>
      </c>
    </row>
    <row r="165" spans="1:14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</row>
    <row r="166" spans="1:14" x14ac:dyDescent="0.25">
      <c r="A166" s="13" t="s">
        <v>117</v>
      </c>
      <c r="B166" s="38" t="s">
        <v>118</v>
      </c>
      <c r="C166" s="38"/>
      <c r="D166" s="38"/>
      <c r="E166" s="38"/>
      <c r="F166" s="38"/>
      <c r="G166" s="38"/>
      <c r="H166" s="38"/>
      <c r="I166" s="38"/>
      <c r="J166" s="38"/>
      <c r="K166" s="38"/>
      <c r="L166" s="39"/>
    </row>
    <row r="167" spans="1:14" x14ac:dyDescent="0.25">
      <c r="B167" s="6" t="s">
        <v>167</v>
      </c>
      <c r="C167" s="40" t="s">
        <v>168</v>
      </c>
      <c r="D167" s="40"/>
      <c r="E167" s="40"/>
      <c r="F167" s="40"/>
      <c r="G167" s="40"/>
      <c r="H167" s="40"/>
      <c r="I167" s="41"/>
      <c r="J167" s="14">
        <v>0</v>
      </c>
      <c r="K167" s="26">
        <v>100000</v>
      </c>
      <c r="L167" s="15">
        <v>100000</v>
      </c>
    </row>
    <row r="168" spans="1:14" x14ac:dyDescent="0.25">
      <c r="A168" s="37" t="s">
        <v>121</v>
      </c>
      <c r="B168" s="38"/>
      <c r="C168" s="38"/>
      <c r="D168" s="38"/>
      <c r="E168" s="38"/>
      <c r="F168" s="38"/>
      <c r="G168" s="38"/>
      <c r="H168" s="38"/>
      <c r="I168" s="39"/>
      <c r="J168" s="16">
        <v>0</v>
      </c>
      <c r="K168" s="27">
        <v>100000</v>
      </c>
      <c r="L168" s="17">
        <v>100000</v>
      </c>
    </row>
    <row r="169" spans="1:14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</row>
    <row r="170" spans="1:14" x14ac:dyDescent="0.25">
      <c r="A170" s="13" t="s">
        <v>169</v>
      </c>
      <c r="B170" s="38" t="s">
        <v>170</v>
      </c>
      <c r="C170" s="38"/>
      <c r="D170" s="38"/>
      <c r="E170" s="38"/>
      <c r="F170" s="38"/>
      <c r="G170" s="38"/>
      <c r="H170" s="38"/>
      <c r="I170" s="38"/>
      <c r="J170" s="38"/>
      <c r="K170" s="38"/>
      <c r="L170" s="39"/>
    </row>
    <row r="171" spans="1:14" x14ac:dyDescent="0.25">
      <c r="B171" s="6" t="s">
        <v>171</v>
      </c>
      <c r="C171" s="40" t="s">
        <v>172</v>
      </c>
      <c r="D171" s="40"/>
      <c r="E171" s="40"/>
      <c r="F171" s="40"/>
      <c r="G171" s="40"/>
      <c r="H171" s="40"/>
      <c r="I171" s="41"/>
      <c r="J171" s="14">
        <v>0</v>
      </c>
      <c r="K171" s="26">
        <v>300000</v>
      </c>
      <c r="L171" s="15">
        <v>300000</v>
      </c>
    </row>
    <row r="172" spans="1:14" x14ac:dyDescent="0.25">
      <c r="A172" s="37" t="s">
        <v>173</v>
      </c>
      <c r="B172" s="38"/>
      <c r="C172" s="38"/>
      <c r="D172" s="38"/>
      <c r="E172" s="38"/>
      <c r="F172" s="38"/>
      <c r="G172" s="38"/>
      <c r="H172" s="38"/>
      <c r="I172" s="39"/>
      <c r="J172" s="16">
        <v>0</v>
      </c>
      <c r="K172" s="27">
        <v>300000</v>
      </c>
      <c r="L172" s="17">
        <v>300000</v>
      </c>
    </row>
    <row r="173" spans="1:14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</row>
    <row r="174" spans="1:14" x14ac:dyDescent="0.25">
      <c r="A174" s="5" t="s">
        <v>80</v>
      </c>
      <c r="B174" s="44" t="s">
        <v>81</v>
      </c>
      <c r="C174" s="44"/>
      <c r="D174" s="44"/>
      <c r="E174" s="44"/>
      <c r="F174" s="44"/>
      <c r="G174" s="44"/>
      <c r="H174" s="44"/>
      <c r="I174" s="44"/>
      <c r="J174" s="44"/>
      <c r="K174" s="44"/>
      <c r="L174" s="45"/>
      <c r="N174" s="21"/>
    </row>
    <row r="175" spans="1:14" x14ac:dyDescent="0.25">
      <c r="B175" s="6" t="s">
        <v>82</v>
      </c>
      <c r="C175" s="40" t="s">
        <v>83</v>
      </c>
      <c r="D175" s="40"/>
      <c r="E175" s="40"/>
      <c r="F175" s="40"/>
      <c r="G175" s="40"/>
      <c r="H175" s="40"/>
      <c r="I175" s="41"/>
      <c r="J175" s="7">
        <v>720000</v>
      </c>
      <c r="K175" s="23">
        <v>160000</v>
      </c>
      <c r="L175" s="8">
        <v>880000</v>
      </c>
    </row>
    <row r="176" spans="1:14" x14ac:dyDescent="0.25">
      <c r="A176" s="37" t="s">
        <v>84</v>
      </c>
      <c r="B176" s="38"/>
      <c r="C176" s="38"/>
      <c r="D176" s="38"/>
      <c r="E176" s="38"/>
      <c r="F176" s="38"/>
      <c r="G176" s="38"/>
      <c r="H176" s="38"/>
      <c r="I176" s="39"/>
      <c r="J176" s="9">
        <v>720000</v>
      </c>
      <c r="K176" s="24">
        <v>160000</v>
      </c>
      <c r="L176" s="10">
        <v>880000</v>
      </c>
    </row>
    <row r="177" spans="1:14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</row>
    <row r="178" spans="1:14" x14ac:dyDescent="0.25">
      <c r="A178" s="13" t="s">
        <v>139</v>
      </c>
      <c r="B178" s="38" t="s">
        <v>140</v>
      </c>
      <c r="C178" s="38"/>
      <c r="D178" s="38"/>
      <c r="E178" s="38"/>
      <c r="F178" s="38"/>
      <c r="G178" s="38"/>
      <c r="H178" s="38"/>
      <c r="I178" s="38"/>
      <c r="J178" s="38"/>
      <c r="K178" s="38"/>
      <c r="L178" s="39"/>
      <c r="N178" s="21"/>
    </row>
    <row r="179" spans="1:14" x14ac:dyDescent="0.25">
      <c r="B179" s="6" t="s">
        <v>174</v>
      </c>
      <c r="C179" s="40" t="s">
        <v>175</v>
      </c>
      <c r="D179" s="40"/>
      <c r="E179" s="40"/>
      <c r="F179" s="40"/>
      <c r="G179" s="40"/>
      <c r="H179" s="40"/>
      <c r="I179" s="41"/>
      <c r="J179" s="14">
        <v>0</v>
      </c>
      <c r="K179" s="26">
        <v>180000</v>
      </c>
      <c r="L179" s="15">
        <v>180000</v>
      </c>
    </row>
    <row r="180" spans="1:14" x14ac:dyDescent="0.25">
      <c r="A180" s="37" t="s">
        <v>143</v>
      </c>
      <c r="B180" s="38"/>
      <c r="C180" s="38"/>
      <c r="D180" s="38"/>
      <c r="E180" s="38"/>
      <c r="F180" s="38"/>
      <c r="G180" s="38"/>
      <c r="H180" s="38"/>
      <c r="I180" s="39"/>
      <c r="J180" s="16">
        <v>0</v>
      </c>
      <c r="K180" s="27">
        <v>180000</v>
      </c>
      <c r="L180" s="17">
        <v>180000</v>
      </c>
      <c r="N180" s="21"/>
    </row>
    <row r="181" spans="1:14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</row>
    <row r="182" spans="1:14" x14ac:dyDescent="0.25">
      <c r="A182" s="48" t="s">
        <v>85</v>
      </c>
      <c r="B182" s="49"/>
      <c r="C182" s="49"/>
      <c r="D182" s="49"/>
      <c r="E182" s="49"/>
      <c r="F182" s="49"/>
      <c r="G182" s="49"/>
      <c r="H182" s="49"/>
      <c r="I182" s="50"/>
      <c r="J182" s="19">
        <f>J180+J176+J172+J168+J160+J156++J152+J147+J143+J139+J164</f>
        <v>10442000</v>
      </c>
      <c r="K182" s="25">
        <f>K180+K176+K172+K168+K160+K156+K152+K147+K143+K139+K164</f>
        <v>9024000</v>
      </c>
      <c r="L182" s="12">
        <f>L180+L176+L172++L168+L160+L156+L152+L147+L143+L139+L164</f>
        <v>19466000</v>
      </c>
    </row>
    <row r="183" spans="1:14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</row>
    <row r="184" spans="1:14" x14ac:dyDescent="0.25">
      <c r="A184" s="48" t="s">
        <v>86</v>
      </c>
      <c r="B184" s="49"/>
      <c r="C184" s="49"/>
      <c r="D184" s="49"/>
      <c r="E184" s="49"/>
      <c r="F184" s="49"/>
      <c r="G184" s="49"/>
      <c r="H184" s="49"/>
      <c r="I184" s="50"/>
      <c r="J184" s="19">
        <f>J182+J133</f>
        <v>128874500</v>
      </c>
      <c r="K184" s="25">
        <f>K182+K133</f>
        <v>6022000</v>
      </c>
      <c r="L184" s="20">
        <f>L182+L133</f>
        <v>134896500</v>
      </c>
      <c r="N184" s="21"/>
    </row>
    <row r="185" spans="1:14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</row>
  </sheetData>
  <mergeCells count="220">
    <mergeCell ref="A153:L153"/>
    <mergeCell ref="A123:I123"/>
    <mergeCell ref="C122:I122"/>
    <mergeCell ref="A120:L120"/>
    <mergeCell ref="B141:I141"/>
    <mergeCell ref="J141:L141"/>
    <mergeCell ref="C142:I142"/>
    <mergeCell ref="A143:I143"/>
    <mergeCell ref="A144:L144"/>
    <mergeCell ref="B145:I145"/>
    <mergeCell ref="J145:L145"/>
    <mergeCell ref="J121:L121"/>
    <mergeCell ref="C171:I171"/>
    <mergeCell ref="A172:I172"/>
    <mergeCell ref="A173:L173"/>
    <mergeCell ref="B178:I178"/>
    <mergeCell ref="J178:L178"/>
    <mergeCell ref="C138:I138"/>
    <mergeCell ref="A139:I139"/>
    <mergeCell ref="A140:L140"/>
    <mergeCell ref="B136:I136"/>
    <mergeCell ref="J136:L136"/>
    <mergeCell ref="B137:I137"/>
    <mergeCell ref="J137:L137"/>
    <mergeCell ref="C146:I146"/>
    <mergeCell ref="A147:I147"/>
    <mergeCell ref="A148:L148"/>
    <mergeCell ref="B149:I149"/>
    <mergeCell ref="J149:L149"/>
    <mergeCell ref="C150:I150"/>
    <mergeCell ref="C151:I151"/>
    <mergeCell ref="A152:I152"/>
    <mergeCell ref="B162:I162"/>
    <mergeCell ref="J162:L162"/>
    <mergeCell ref="C163:I163"/>
    <mergeCell ref="A164:I164"/>
    <mergeCell ref="C179:I179"/>
    <mergeCell ref="A180:I180"/>
    <mergeCell ref="A181:L181"/>
    <mergeCell ref="L1:L2"/>
    <mergeCell ref="A160:I160"/>
    <mergeCell ref="A161:L161"/>
    <mergeCell ref="B166:I166"/>
    <mergeCell ref="J166:L166"/>
    <mergeCell ref="C167:I167"/>
    <mergeCell ref="A168:I168"/>
    <mergeCell ref="A169:L169"/>
    <mergeCell ref="B170:I170"/>
    <mergeCell ref="J170:L170"/>
    <mergeCell ref="B154:I154"/>
    <mergeCell ref="J154:L154"/>
    <mergeCell ref="C155:I155"/>
    <mergeCell ref="A156:I156"/>
    <mergeCell ref="A157:L157"/>
    <mergeCell ref="B117:I117"/>
    <mergeCell ref="J117:L117"/>
    <mergeCell ref="B158:I158"/>
    <mergeCell ref="J158:L158"/>
    <mergeCell ref="C159:I159"/>
    <mergeCell ref="B121:I121"/>
    <mergeCell ref="A119:I119"/>
    <mergeCell ref="C118:I118"/>
    <mergeCell ref="C109:I109"/>
    <mergeCell ref="A110:I110"/>
    <mergeCell ref="A111:L111"/>
    <mergeCell ref="B112:I112"/>
    <mergeCell ref="J112:L112"/>
    <mergeCell ref="C113:I113"/>
    <mergeCell ref="C114:I114"/>
    <mergeCell ref="A115:I115"/>
    <mergeCell ref="A116:L116"/>
    <mergeCell ref="C101:I101"/>
    <mergeCell ref="A102:I102"/>
    <mergeCell ref="A103:L103"/>
    <mergeCell ref="B104:I104"/>
    <mergeCell ref="J104:L104"/>
    <mergeCell ref="C105:I105"/>
    <mergeCell ref="A106:I106"/>
    <mergeCell ref="A107:L107"/>
    <mergeCell ref="B108:I108"/>
    <mergeCell ref="J108:L108"/>
    <mergeCell ref="A94:L94"/>
    <mergeCell ref="B95:I95"/>
    <mergeCell ref="J95:L95"/>
    <mergeCell ref="C96:I96"/>
    <mergeCell ref="C97:I97"/>
    <mergeCell ref="A98:I98"/>
    <mergeCell ref="A99:L99"/>
    <mergeCell ref="B100:I100"/>
    <mergeCell ref="J100:L100"/>
    <mergeCell ref="B87:I87"/>
    <mergeCell ref="J87:L87"/>
    <mergeCell ref="C88:I88"/>
    <mergeCell ref="A89:I89"/>
    <mergeCell ref="A90:L90"/>
    <mergeCell ref="B91:I91"/>
    <mergeCell ref="J91:L91"/>
    <mergeCell ref="C92:I92"/>
    <mergeCell ref="A93:I93"/>
    <mergeCell ref="C68:I68"/>
    <mergeCell ref="C80:I80"/>
    <mergeCell ref="A81:I81"/>
    <mergeCell ref="A82:L82"/>
    <mergeCell ref="B83:I83"/>
    <mergeCell ref="J83:L83"/>
    <mergeCell ref="C84:I84"/>
    <mergeCell ref="A85:I85"/>
    <mergeCell ref="A86:L86"/>
    <mergeCell ref="B71:I71"/>
    <mergeCell ref="J71:L71"/>
    <mergeCell ref="C72:I72"/>
    <mergeCell ref="A73:I73"/>
    <mergeCell ref="A74:L74"/>
    <mergeCell ref="B79:I79"/>
    <mergeCell ref="J79:L79"/>
    <mergeCell ref="A70:L70"/>
    <mergeCell ref="A69:I69"/>
    <mergeCell ref="B75:I75"/>
    <mergeCell ref="J75:L75"/>
    <mergeCell ref="C76:I76"/>
    <mergeCell ref="A77:I77"/>
    <mergeCell ref="A78:L78"/>
    <mergeCell ref="A185:L185"/>
    <mergeCell ref="C2:K3"/>
    <mergeCell ref="A183:L183"/>
    <mergeCell ref="A184:I184"/>
    <mergeCell ref="A177:L177"/>
    <mergeCell ref="A182:I182"/>
    <mergeCell ref="A176:I176"/>
    <mergeCell ref="J174:L174"/>
    <mergeCell ref="C175:I175"/>
    <mergeCell ref="B174:I174"/>
    <mergeCell ref="A134:L134"/>
    <mergeCell ref="A135:I135"/>
    <mergeCell ref="A132:L132"/>
    <mergeCell ref="A133:I133"/>
    <mergeCell ref="A131:I131"/>
    <mergeCell ref="C130:I130"/>
    <mergeCell ref="A128:L128"/>
    <mergeCell ref="B129:I129"/>
    <mergeCell ref="J129:L129"/>
    <mergeCell ref="A127:I127"/>
    <mergeCell ref="C126:I126"/>
    <mergeCell ref="A124:L124"/>
    <mergeCell ref="B125:I125"/>
    <mergeCell ref="J125:L125"/>
    <mergeCell ref="J54:L54"/>
    <mergeCell ref="B67:I67"/>
    <mergeCell ref="B54:I54"/>
    <mergeCell ref="B55:I55"/>
    <mergeCell ref="J55:L55"/>
    <mergeCell ref="C56:I56"/>
    <mergeCell ref="A57:I57"/>
    <mergeCell ref="A58:L58"/>
    <mergeCell ref="B59:I59"/>
    <mergeCell ref="J59:L59"/>
    <mergeCell ref="C60:I60"/>
    <mergeCell ref="A61:I61"/>
    <mergeCell ref="A62:L62"/>
    <mergeCell ref="B63:I63"/>
    <mergeCell ref="J63:L63"/>
    <mergeCell ref="C64:I64"/>
    <mergeCell ref="A65:I65"/>
    <mergeCell ref="A66:L66"/>
    <mergeCell ref="J67:L67"/>
    <mergeCell ref="A52:L52"/>
    <mergeCell ref="A53:I53"/>
    <mergeCell ref="A51:L51"/>
    <mergeCell ref="A49:L49"/>
    <mergeCell ref="A50:I50"/>
    <mergeCell ref="A48:I48"/>
    <mergeCell ref="A41:L41"/>
    <mergeCell ref="A42:I42"/>
    <mergeCell ref="A39:L39"/>
    <mergeCell ref="A40:I40"/>
    <mergeCell ref="C43:I43"/>
    <mergeCell ref="C44:I44"/>
    <mergeCell ref="C45:I45"/>
    <mergeCell ref="A46:I46"/>
    <mergeCell ref="A47:L47"/>
    <mergeCell ref="C27:I27"/>
    <mergeCell ref="C26:I26"/>
    <mergeCell ref="C25:I25"/>
    <mergeCell ref="C24:I24"/>
    <mergeCell ref="C23:I23"/>
    <mergeCell ref="C22:I22"/>
    <mergeCell ref="C21:I21"/>
    <mergeCell ref="A38:I38"/>
    <mergeCell ref="C37:I37"/>
    <mergeCell ref="C36:I36"/>
    <mergeCell ref="C35:I35"/>
    <mergeCell ref="A33:L33"/>
    <mergeCell ref="A34:I34"/>
    <mergeCell ref="A31:L31"/>
    <mergeCell ref="A32:I32"/>
    <mergeCell ref="A30:I30"/>
    <mergeCell ref="A165:L165"/>
    <mergeCell ref="A1:K1"/>
    <mergeCell ref="A6:L6"/>
    <mergeCell ref="A5:L5"/>
    <mergeCell ref="A14:I14"/>
    <mergeCell ref="C13:I13"/>
    <mergeCell ref="C12:I12"/>
    <mergeCell ref="J10:L10"/>
    <mergeCell ref="C11:I11"/>
    <mergeCell ref="A9:I9"/>
    <mergeCell ref="B10:I10"/>
    <mergeCell ref="A8:L8"/>
    <mergeCell ref="A7:L7"/>
    <mergeCell ref="C20:I20"/>
    <mergeCell ref="C19:I19"/>
    <mergeCell ref="A17:L17"/>
    <mergeCell ref="A18:I18"/>
    <mergeCell ref="A15:L15"/>
    <mergeCell ref="A16:I16"/>
    <mergeCell ref="A4:L4"/>
    <mergeCell ref="A3:B3"/>
    <mergeCell ref="A2:B2"/>
    <mergeCell ref="C29:I29"/>
    <mergeCell ref="C28:I28"/>
  </mergeCells>
  <printOptions horizontalCentered="1"/>
  <pageMargins left="0.39370078740157477" right="0.39370078740157477" top="0.78740157480314954" bottom="0.39370078740157477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3D3EF-1135-41C2-A176-3E6322FAA37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RozpOp_SU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Milatová</dc:creator>
  <cp:lastModifiedBy>Hana Milatová</cp:lastModifiedBy>
  <dcterms:created xsi:type="dcterms:W3CDTF">2025-05-21T08:53:03Z</dcterms:created>
  <dcterms:modified xsi:type="dcterms:W3CDTF">2025-05-28T08:37:12Z</dcterms:modified>
</cp:coreProperties>
</file>