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VR\střednědobý výhled 2027 - 2028\"/>
    </mc:Choice>
  </mc:AlternateContent>
  <xr:revisionPtr revIDLastSave="0" documentId="13_ncr:1_{1EB07B55-12A9-4516-841F-BD709F01042B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Návrh SVR 2027-2028" sheetId="1" r:id="rId1"/>
    <sheet name="Přehled splácení úvěrů" sheetId="2" r:id="rId2"/>
    <sheet name="Návrh SVR 2027-2028 na ÚD" sheetId="3" r:id="rId3"/>
  </sheets>
  <calcPr calcId="181029"/>
</workbook>
</file>

<file path=xl/calcChain.xml><?xml version="1.0" encoding="utf-8"?>
<calcChain xmlns="http://schemas.openxmlformats.org/spreadsheetml/2006/main">
  <c r="C15" i="3" l="1"/>
  <c r="C33" i="3" s="1"/>
  <c r="D15" i="3"/>
  <c r="D33" i="3" s="1"/>
  <c r="C21" i="3"/>
  <c r="C34" i="3" s="1"/>
  <c r="D21" i="3"/>
  <c r="D34" i="3" s="1"/>
  <c r="C29" i="3"/>
  <c r="D29" i="3"/>
  <c r="D35" i="3" l="1"/>
  <c r="C35" i="3"/>
  <c r="E35" i="1"/>
  <c r="J15" i="1"/>
  <c r="J39" i="1" s="1"/>
  <c r="J21" i="1"/>
  <c r="J40" i="1" s="1"/>
  <c r="J35" i="1"/>
  <c r="B35" i="2"/>
  <c r="C35" i="2"/>
  <c r="D35" i="2"/>
  <c r="F35" i="2"/>
  <c r="J41" i="1" l="1"/>
  <c r="C41" i="1"/>
  <c r="C35" i="1" l="1"/>
  <c r="C21" i="1"/>
  <c r="C15" i="1"/>
  <c r="G35" i="1" l="1"/>
  <c r="G21" i="1"/>
  <c r="G40" i="1" s="1"/>
  <c r="G15" i="1"/>
  <c r="G39" i="1" s="1"/>
  <c r="G41" i="1" l="1"/>
  <c r="E35" i="2" l="1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35" i="2" l="1"/>
  <c r="I35" i="1"/>
  <c r="I21" i="1"/>
  <c r="I40" i="1" s="1"/>
  <c r="I15" i="1"/>
  <c r="I39" i="1" s="1"/>
  <c r="I41" i="1" l="1"/>
  <c r="F21" i="1" l="1"/>
  <c r="F40" i="1" s="1"/>
  <c r="F35" i="1"/>
  <c r="D35" i="1"/>
  <c r="E21" i="1"/>
  <c r="E40" i="1" s="1"/>
  <c r="E15" i="1"/>
  <c r="E39" i="1" s="1"/>
  <c r="H21" i="1"/>
  <c r="H40" i="1" s="1"/>
  <c r="H15" i="1"/>
  <c r="H39" i="1" s="1"/>
  <c r="H35" i="1"/>
  <c r="F15" i="1"/>
  <c r="F39" i="1" s="1"/>
  <c r="D15" i="1"/>
  <c r="D21" i="1"/>
  <c r="E41" i="1" l="1"/>
  <c r="D41" i="1"/>
  <c r="H41" i="1"/>
  <c r="F41" i="1"/>
</calcChain>
</file>

<file path=xl/sharedStrings.xml><?xml version="1.0" encoding="utf-8"?>
<sst xmlns="http://schemas.openxmlformats.org/spreadsheetml/2006/main" count="120" uniqueCount="68">
  <si>
    <t>Příjmy celkem</t>
  </si>
  <si>
    <t>Výdaje celkem</t>
  </si>
  <si>
    <t>Financování</t>
  </si>
  <si>
    <t>Příjmy</t>
  </si>
  <si>
    <t>Daňové příjmy</t>
  </si>
  <si>
    <t>Nedaňové příjmy</t>
  </si>
  <si>
    <t>Kapitálové příjmy</t>
  </si>
  <si>
    <t>Výdaje</t>
  </si>
  <si>
    <t>třída</t>
  </si>
  <si>
    <t>Rekapitulace</t>
  </si>
  <si>
    <t>Příjaté dotace - vztah ke SR</t>
  </si>
  <si>
    <t>Změna stavu krátkodobých prostředků</t>
  </si>
  <si>
    <t>Dlouhodobé přijaté půjčené prostředky</t>
  </si>
  <si>
    <t>Uhrazené splátky dlouhodobého úvěru</t>
  </si>
  <si>
    <t>sloupec 4</t>
  </si>
  <si>
    <t>sloupec 2</t>
  </si>
  <si>
    <t>v tis. Kč</t>
  </si>
  <si>
    <t>pol.</t>
  </si>
  <si>
    <t>Přijaté dotace - s úč. určením (i bez)</t>
  </si>
  <si>
    <t>Financování celkem</t>
  </si>
  <si>
    <t>v Kč</t>
  </si>
  <si>
    <t>závěrečný účet</t>
  </si>
  <si>
    <t>Přijaté dotace - RR,SFŽP,MK, MF</t>
  </si>
  <si>
    <t>sloupec 6</t>
  </si>
  <si>
    <t>Bežné neinvestiční výdaje</t>
  </si>
  <si>
    <t>Kapitálové investiční výdaje</t>
  </si>
  <si>
    <t>Rezerva</t>
  </si>
  <si>
    <t>sloupec 7</t>
  </si>
  <si>
    <t>sloupec 3</t>
  </si>
  <si>
    <t>sloupec 1</t>
  </si>
  <si>
    <t>sloupec 8</t>
  </si>
  <si>
    <t>Operace z peněžních účtů organizace nemající charakter příjmů a výdajů</t>
  </si>
  <si>
    <t xml:space="preserve">střednědobý výhled rozpočtu </t>
  </si>
  <si>
    <t>Termínovaný vklad</t>
  </si>
  <si>
    <t>poskytovatel</t>
  </si>
  <si>
    <t xml:space="preserve">KB, a.s. </t>
  </si>
  <si>
    <t>KB, a.s.</t>
  </si>
  <si>
    <t>ČSOB</t>
  </si>
  <si>
    <t>ČS, a.s.</t>
  </si>
  <si>
    <t>měsíční splátka</t>
  </si>
  <si>
    <t>počátek splácení</t>
  </si>
  <si>
    <t>konec splácení</t>
  </si>
  <si>
    <t>úroková sazba</t>
  </si>
  <si>
    <t>1M PRIBOR + 0,15%</t>
  </si>
  <si>
    <t>1M PRIBOR + 1,20%</t>
  </si>
  <si>
    <t>1M PRIBOR + 0,65%</t>
  </si>
  <si>
    <t>1M PRIBOR + 0,11%</t>
  </si>
  <si>
    <t>úvěr z 2008</t>
  </si>
  <si>
    <t>úvěr z 2010</t>
  </si>
  <si>
    <t>úvěr z 2012</t>
  </si>
  <si>
    <t>úvěr z 2017</t>
  </si>
  <si>
    <t>úvěr z 2018</t>
  </si>
  <si>
    <t>splátky v jedn.létech</t>
  </si>
  <si>
    <t>splátky</t>
  </si>
  <si>
    <t>celkem</t>
  </si>
  <si>
    <t>sloupec 9</t>
  </si>
  <si>
    <t>Jednorázový nenávratný příspěvek dle zákona č.159/2020 Sb.</t>
  </si>
  <si>
    <t>úvěr uhrazen</t>
  </si>
  <si>
    <t>Aktivní krátkodobé operace řízení likvidity - příjmy</t>
  </si>
  <si>
    <t>Aktivní krátkodobé operace řízení likvidity - výdaje</t>
  </si>
  <si>
    <t>Investiční dotace</t>
  </si>
  <si>
    <t>Neinvestiční dotace</t>
  </si>
  <si>
    <t>aktuální úvěr</t>
  </si>
  <si>
    <t>Návrh Střednědobého výhledu rozpočtu města Příbora na roky 2027-2028</t>
  </si>
  <si>
    <t>rozpočet po RO č. 7</t>
  </si>
  <si>
    <t>návrh rozpočtu po projednání v RM II. projednání 13.11.2025</t>
  </si>
  <si>
    <t>Příloha č. 2 - Přehled splácení úvěrů - údaje v Kč</t>
  </si>
  <si>
    <t>Střednědobý výhled rozpočtu 2027-2028 - návrh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</si>
</sst>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0"/>
      <name val="Arial"/>
      <family val="2"/>
      <charset val="238"/>
    </font>
    <font>
      <sz val="8"/>
      <name val="Calibri"/>
      <family val="2"/>
      <charset val="238"/>
    </font>
    <font>
      <b/>
      <i/>
      <sz val="8"/>
      <name val="Calibri"/>
      <family val="2"/>
      <charset val="238"/>
    </font>
    <font>
      <sz val="10"/>
      <name val="Calibri"/>
      <family val="2"/>
      <charset val="238"/>
    </font>
    <font>
      <sz val="9"/>
      <name val="Calibri"/>
      <family val="2"/>
      <charset val="238"/>
    </font>
    <font>
      <b/>
      <sz val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4"/>
      <name val="Calibri"/>
      <family val="2"/>
      <charset val="238"/>
    </font>
    <font>
      <sz val="10"/>
      <color indexed="10"/>
      <name val="Calibri"/>
      <family val="2"/>
      <charset val="238"/>
    </font>
    <font>
      <i/>
      <sz val="8"/>
      <name val="Calibri"/>
      <family val="2"/>
      <charset val="238"/>
    </font>
    <font>
      <b/>
      <i/>
      <sz val="10"/>
      <name val="Calibri"/>
      <family val="2"/>
      <charset val="238"/>
    </font>
    <font>
      <i/>
      <sz val="10"/>
      <name val="Calibri"/>
      <family val="2"/>
      <charset val="238"/>
    </font>
    <font>
      <sz val="7"/>
      <name val="Calibri"/>
      <family val="2"/>
      <charset val="238"/>
    </font>
    <font>
      <i/>
      <sz val="7"/>
      <name val="Calibri"/>
      <family val="2"/>
      <charset val="238"/>
    </font>
    <font>
      <b/>
      <sz val="10"/>
      <name val="Calibri"/>
      <family val="2"/>
      <charset val="238"/>
    </font>
    <font>
      <b/>
      <i/>
      <sz val="12"/>
      <name val="Calibri"/>
      <family val="2"/>
      <charset val="238"/>
    </font>
    <font>
      <b/>
      <sz val="14"/>
      <name val="Calibri"/>
      <family val="2"/>
      <charset val="238"/>
    </font>
    <font>
      <b/>
      <sz val="10"/>
      <color indexed="10"/>
      <name val="Calibri"/>
      <family val="2"/>
      <charset val="238"/>
    </font>
    <font>
      <i/>
      <sz val="14"/>
      <name val="Calibri"/>
      <family val="2"/>
      <charset val="238"/>
    </font>
    <font>
      <b/>
      <i/>
      <sz val="14"/>
      <name val="Calibri"/>
      <family val="2"/>
      <charset val="238"/>
    </font>
    <font>
      <b/>
      <sz val="11"/>
      <name val="Calibri"/>
      <family val="2"/>
      <charset val="238"/>
    </font>
    <font>
      <sz val="10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0"/>
      <color rgb="FFFF0000"/>
      <name val="Calibri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4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3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3" borderId="0" applyNumberFormat="0" applyBorder="0" applyAlignment="0" applyProtection="0"/>
    <xf numFmtId="0" fontId="7" fillId="11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1" applyNumberFormat="0" applyAlignment="0" applyProtection="0"/>
    <xf numFmtId="0" fontId="10" fillId="0" borderId="2" applyNumberFormat="0" applyFill="0" applyAlignment="0" applyProtection="0"/>
    <xf numFmtId="0" fontId="12" fillId="0" borderId="0" applyNumberFormat="0" applyFill="0" applyBorder="0" applyAlignment="0" applyProtection="0"/>
    <xf numFmtId="0" fontId="13" fillId="6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17" borderId="6" applyNumberFormat="0" applyAlignment="0" applyProtection="0"/>
    <xf numFmtId="0" fontId="8" fillId="15" borderId="0" applyNumberFormat="0" applyBorder="0" applyAlignment="0" applyProtection="0"/>
    <xf numFmtId="0" fontId="18" fillId="7" borderId="1" applyNumberFormat="0" applyAlignment="0" applyProtection="0"/>
    <xf numFmtId="0" fontId="17" fillId="17" borderId="6" applyNumberFormat="0" applyAlignment="0" applyProtection="0"/>
    <xf numFmtId="0" fontId="19" fillId="0" borderId="7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11" fillId="0" borderId="0"/>
    <xf numFmtId="0" fontId="11" fillId="4" borderId="8" applyNumberFormat="0" applyFont="0" applyAlignment="0" applyProtection="0"/>
    <xf numFmtId="0" fontId="22" fillId="16" borderId="9" applyNumberFormat="0" applyAlignment="0" applyProtection="0"/>
    <xf numFmtId="0" fontId="11" fillId="4" borderId="8" applyNumberFormat="0" applyFont="0" applyAlignment="0" applyProtection="0"/>
    <xf numFmtId="0" fontId="19" fillId="0" borderId="7" applyNumberFormat="0" applyFill="0" applyAlignment="0" applyProtection="0"/>
    <xf numFmtId="0" fontId="13" fillId="6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8" fillId="7" borderId="1" applyNumberFormat="0" applyAlignment="0" applyProtection="0"/>
    <xf numFmtId="0" fontId="9" fillId="16" borderId="1" applyNumberFormat="0" applyAlignment="0" applyProtection="0"/>
    <xf numFmtId="0" fontId="22" fillId="16" borderId="9" applyNumberFormat="0" applyAlignment="0" applyProtection="0"/>
    <xf numFmtId="0" fontId="1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7" fillId="11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</cellStyleXfs>
  <cellXfs count="85">
    <xf numFmtId="0" fontId="0" fillId="0" borderId="0" xfId="0"/>
    <xf numFmtId="0" fontId="3" fillId="0" borderId="0" xfId="0" applyFont="1"/>
    <xf numFmtId="4" fontId="2" fillId="0" borderId="0" xfId="0" applyNumberFormat="1" applyFont="1"/>
    <xf numFmtId="0" fontId="23" fillId="0" borderId="0" xfId="0" applyFont="1"/>
    <xf numFmtId="0" fontId="24" fillId="0" borderId="0" xfId="0" applyFont="1"/>
    <xf numFmtId="0" fontId="25" fillId="0" borderId="0" xfId="0" applyFont="1" applyAlignment="1">
      <alignment horizontal="center"/>
    </xf>
    <xf numFmtId="2" fontId="25" fillId="0" borderId="10" xfId="0" applyNumberFormat="1" applyFont="1" applyBorder="1" applyAlignment="1">
      <alignment wrapText="1"/>
    </xf>
    <xf numFmtId="0" fontId="3" fillId="0" borderId="0" xfId="0" applyFont="1" applyAlignment="1">
      <alignment wrapText="1"/>
    </xf>
    <xf numFmtId="0" fontId="25" fillId="0" borderId="10" xfId="0" applyFont="1" applyBorder="1" applyAlignment="1">
      <alignment wrapText="1"/>
    </xf>
    <xf numFmtId="0" fontId="26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25" fillId="0" borderId="10" xfId="64" applyFont="1" applyBorder="1" applyAlignment="1">
      <alignment wrapText="1"/>
    </xf>
    <xf numFmtId="0" fontId="25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7" fillId="0" borderId="0" xfId="0" applyFont="1"/>
    <xf numFmtId="0" fontId="1" fillId="18" borderId="10" xfId="0" applyFont="1" applyFill="1" applyBorder="1" applyAlignment="1">
      <alignment horizontal="center"/>
    </xf>
    <xf numFmtId="0" fontId="26" fillId="18" borderId="10" xfId="0" applyFont="1" applyFill="1" applyBorder="1"/>
    <xf numFmtId="0" fontId="27" fillId="18" borderId="10" xfId="0" applyFont="1" applyFill="1" applyBorder="1"/>
    <xf numFmtId="0" fontId="3" fillId="18" borderId="10" xfId="0" applyFont="1" applyFill="1" applyBorder="1"/>
    <xf numFmtId="0" fontId="1" fillId="0" borderId="10" xfId="0" applyFont="1" applyBorder="1" applyAlignment="1">
      <alignment horizontal="center"/>
    </xf>
    <xf numFmtId="0" fontId="3" fillId="18" borderId="10" xfId="0" applyFont="1" applyFill="1" applyBorder="1" applyAlignment="1">
      <alignment horizontal="center"/>
    </xf>
    <xf numFmtId="0" fontId="26" fillId="18" borderId="10" xfId="0" applyFont="1" applyFill="1" applyBorder="1" applyAlignment="1">
      <alignment wrapText="1"/>
    </xf>
    <xf numFmtId="4" fontId="2" fillId="18" borderId="10" xfId="0" applyNumberFormat="1" applyFont="1" applyFill="1" applyBorder="1"/>
    <xf numFmtId="4" fontId="5" fillId="18" borderId="10" xfId="0" applyNumberFormat="1" applyFont="1" applyFill="1" applyBorder="1"/>
    <xf numFmtId="0" fontId="1" fillId="18" borderId="10" xfId="0" applyFont="1" applyFill="1" applyBorder="1" applyAlignment="1">
      <alignment horizontal="center" wrapText="1"/>
    </xf>
    <xf numFmtId="16" fontId="1" fillId="0" borderId="10" xfId="0" applyNumberFormat="1" applyFont="1" applyBorder="1" applyAlignment="1">
      <alignment horizontal="center"/>
    </xf>
    <xf numFmtId="0" fontId="4" fillId="18" borderId="10" xfId="0" applyFont="1" applyFill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25" fillId="18" borderId="10" xfId="0" applyFont="1" applyFill="1" applyBorder="1" applyAlignment="1">
      <alignment horizontal="center" vertical="center"/>
    </xf>
    <xf numFmtId="0" fontId="1" fillId="18" borderId="10" xfId="0" applyFont="1" applyFill="1" applyBorder="1" applyAlignment="1">
      <alignment horizontal="center" vertical="center"/>
    </xf>
    <xf numFmtId="0" fontId="26" fillId="0" borderId="10" xfId="0" applyFont="1" applyBorder="1" applyAlignment="1">
      <alignment wrapText="1"/>
    </xf>
    <xf numFmtId="0" fontId="25" fillId="0" borderId="0" xfId="0" applyFont="1"/>
    <xf numFmtId="0" fontId="29" fillId="0" borderId="0" xfId="0" applyFont="1"/>
    <xf numFmtId="4" fontId="25" fillId="0" borderId="0" xfId="0" applyNumberFormat="1" applyFont="1" applyAlignment="1">
      <alignment horizontal="center"/>
    </xf>
    <xf numFmtId="14" fontId="25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4" fontId="30" fillId="19" borderId="10" xfId="0" applyNumberFormat="1" applyFont="1" applyFill="1" applyBorder="1" applyAlignment="1">
      <alignment horizontal="center"/>
    </xf>
    <xf numFmtId="4" fontId="30" fillId="20" borderId="10" xfId="0" applyNumberFormat="1" applyFont="1" applyFill="1" applyBorder="1" applyAlignment="1">
      <alignment horizontal="center"/>
    </xf>
    <xf numFmtId="0" fontId="3" fillId="21" borderId="1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0" fillId="0" borderId="10" xfId="0" applyFont="1" applyBorder="1" applyAlignment="1">
      <alignment horizontal="center"/>
    </xf>
    <xf numFmtId="4" fontId="3" fillId="19" borderId="10" xfId="0" applyNumberFormat="1" applyFont="1" applyFill="1" applyBorder="1" applyAlignment="1">
      <alignment horizontal="center"/>
    </xf>
    <xf numFmtId="4" fontId="3" fillId="21" borderId="10" xfId="0" applyNumberFormat="1" applyFont="1" applyFill="1" applyBorder="1" applyAlignment="1">
      <alignment horizontal="center"/>
    </xf>
    <xf numFmtId="4" fontId="31" fillId="19" borderId="10" xfId="0" applyNumberFormat="1" applyFont="1" applyFill="1" applyBorder="1" applyAlignment="1">
      <alignment horizontal="center"/>
    </xf>
    <xf numFmtId="4" fontId="30" fillId="21" borderId="10" xfId="0" applyNumberFormat="1" applyFont="1" applyFill="1" applyBorder="1" applyAlignment="1">
      <alignment horizontal="center"/>
    </xf>
    <xf numFmtId="4" fontId="3" fillId="0" borderId="0" xfId="0" applyNumberFormat="1" applyFont="1" applyAlignment="1">
      <alignment horizontal="center"/>
    </xf>
    <xf numFmtId="0" fontId="32" fillId="0" borderId="0" xfId="0" applyFont="1"/>
    <xf numFmtId="0" fontId="30" fillId="0" borderId="0" xfId="0" applyFont="1"/>
    <xf numFmtId="0" fontId="33" fillId="0" borderId="0" xfId="0" applyFont="1"/>
    <xf numFmtId="4" fontId="3" fillId="19" borderId="14" xfId="0" applyNumberFormat="1" applyFont="1" applyFill="1" applyBorder="1" applyAlignment="1">
      <alignment horizontal="center"/>
    </xf>
    <xf numFmtId="0" fontId="1" fillId="20" borderId="10" xfId="0" applyFont="1" applyFill="1" applyBorder="1" applyAlignment="1">
      <alignment horizontal="center"/>
    </xf>
    <xf numFmtId="0" fontId="5" fillId="20" borderId="10" xfId="0" applyFont="1" applyFill="1" applyBorder="1" applyAlignment="1">
      <alignment horizontal="center" vertical="center" wrapText="1"/>
    </xf>
    <xf numFmtId="4" fontId="1" fillId="20" borderId="10" xfId="0" applyNumberFormat="1" applyFont="1" applyFill="1" applyBorder="1"/>
    <xf numFmtId="4" fontId="1" fillId="20" borderId="11" xfId="0" applyNumberFormat="1" applyFont="1" applyFill="1" applyBorder="1"/>
    <xf numFmtId="4" fontId="5" fillId="20" borderId="10" xfId="0" applyNumberFormat="1" applyFont="1" applyFill="1" applyBorder="1"/>
    <xf numFmtId="0" fontId="34" fillId="18" borderId="10" xfId="0" applyFont="1" applyFill="1" applyBorder="1" applyAlignment="1">
      <alignment horizontal="center" vertical="center" wrapText="1"/>
    </xf>
    <xf numFmtId="0" fontId="35" fillId="18" borderId="10" xfId="0" applyFont="1" applyFill="1" applyBorder="1" applyAlignment="1">
      <alignment horizontal="center" vertical="center" wrapText="1"/>
    </xf>
    <xf numFmtId="0" fontId="36" fillId="24" borderId="10" xfId="0" applyFont="1" applyFill="1" applyBorder="1" applyAlignment="1">
      <alignment horizontal="center"/>
    </xf>
    <xf numFmtId="4" fontId="36" fillId="24" borderId="10" xfId="0" applyNumberFormat="1" applyFont="1" applyFill="1" applyBorder="1" applyAlignment="1">
      <alignment horizontal="center"/>
    </xf>
    <xf numFmtId="4" fontId="30" fillId="23" borderId="10" xfId="0" applyNumberFormat="1" applyFont="1" applyFill="1" applyBorder="1" applyAlignment="1">
      <alignment horizontal="center"/>
    </xf>
    <xf numFmtId="4" fontId="30" fillId="23" borderId="12" xfId="0" applyNumberFormat="1" applyFont="1" applyFill="1" applyBorder="1" applyAlignment="1">
      <alignment horizontal="center"/>
    </xf>
    <xf numFmtId="4" fontId="3" fillId="19" borderId="12" xfId="0" applyNumberFormat="1" applyFont="1" applyFill="1" applyBorder="1" applyAlignment="1">
      <alignment horizontal="center"/>
    </xf>
    <xf numFmtId="4" fontId="3" fillId="19" borderId="13" xfId="0" applyNumberFormat="1" applyFont="1" applyFill="1" applyBorder="1" applyAlignment="1">
      <alignment horizontal="center"/>
    </xf>
    <xf numFmtId="0" fontId="5" fillId="25" borderId="10" xfId="0" applyFont="1" applyFill="1" applyBorder="1" applyAlignment="1">
      <alignment horizontal="center" vertical="center" wrapText="1"/>
    </xf>
    <xf numFmtId="0" fontId="2" fillId="22" borderId="10" xfId="0" applyFont="1" applyFill="1" applyBorder="1" applyAlignment="1">
      <alignment horizontal="center" vertical="center" wrapText="1"/>
    </xf>
    <xf numFmtId="0" fontId="5" fillId="22" borderId="10" xfId="0" applyFont="1" applyFill="1" applyBorder="1" applyAlignment="1">
      <alignment horizontal="center" vertical="center" wrapText="1"/>
    </xf>
    <xf numFmtId="4" fontId="25" fillId="22" borderId="10" xfId="0" applyNumberFormat="1" applyFont="1" applyFill="1" applyBorder="1"/>
    <xf numFmtId="4" fontId="1" fillId="22" borderId="10" xfId="0" applyNumberFormat="1" applyFont="1" applyFill="1" applyBorder="1"/>
    <xf numFmtId="4" fontId="25" fillId="22" borderId="11" xfId="0" applyNumberFormat="1" applyFont="1" applyFill="1" applyBorder="1"/>
    <xf numFmtId="4" fontId="1" fillId="22" borderId="11" xfId="0" applyNumberFormat="1" applyFont="1" applyFill="1" applyBorder="1"/>
    <xf numFmtId="4" fontId="2" fillId="22" borderId="10" xfId="0" applyNumberFormat="1" applyFont="1" applyFill="1" applyBorder="1"/>
    <xf numFmtId="4" fontId="5" fillId="22" borderId="10" xfId="0" applyNumberFormat="1" applyFont="1" applyFill="1" applyBorder="1"/>
    <xf numFmtId="0" fontId="5" fillId="22" borderId="10" xfId="0" applyFont="1" applyFill="1" applyBorder="1" applyAlignment="1">
      <alignment horizontal="center"/>
    </xf>
    <xf numFmtId="0" fontId="5" fillId="20" borderId="10" xfId="0" applyFont="1" applyFill="1" applyBorder="1" applyAlignment="1">
      <alignment horizontal="center"/>
    </xf>
    <xf numFmtId="0" fontId="5" fillId="25" borderId="10" xfId="0" applyFont="1" applyFill="1" applyBorder="1" applyAlignment="1">
      <alignment horizontal="center"/>
    </xf>
    <xf numFmtId="4" fontId="1" fillId="25" borderId="10" xfId="0" applyNumberFormat="1" applyFont="1" applyFill="1" applyBorder="1"/>
    <xf numFmtId="4" fontId="1" fillId="25" borderId="11" xfId="0" applyNumberFormat="1" applyFont="1" applyFill="1" applyBorder="1"/>
    <xf numFmtId="4" fontId="5" fillId="25" borderId="10" xfId="0" applyNumberFormat="1" applyFont="1" applyFill="1" applyBorder="1"/>
    <xf numFmtId="0" fontId="37" fillId="0" borderId="0" xfId="0" applyFont="1" applyAlignment="1">
      <alignment horizontal="center"/>
    </xf>
    <xf numFmtId="4" fontId="37" fillId="20" borderId="10" xfId="0" applyNumberFormat="1" applyFont="1" applyFill="1" applyBorder="1" applyAlignment="1">
      <alignment horizontal="center"/>
    </xf>
    <xf numFmtId="4" fontId="37" fillId="20" borderId="15" xfId="0" applyNumberFormat="1" applyFont="1" applyFill="1" applyBorder="1" applyAlignment="1">
      <alignment horizontal="center"/>
    </xf>
    <xf numFmtId="4" fontId="38" fillId="24" borderId="10" xfId="0" applyNumberFormat="1" applyFont="1" applyFill="1" applyBorder="1" applyAlignment="1">
      <alignment horizontal="center"/>
    </xf>
    <xf numFmtId="4" fontId="39" fillId="20" borderId="10" xfId="0" applyNumberFormat="1" applyFont="1" applyFill="1" applyBorder="1" applyAlignment="1">
      <alignment horizontal="center"/>
    </xf>
    <xf numFmtId="4" fontId="3" fillId="26" borderId="10" xfId="0" applyNumberFormat="1" applyFont="1" applyFill="1" applyBorder="1" applyAlignment="1">
      <alignment horizontal="center"/>
    </xf>
  </cellXfs>
  <cellStyles count="84">
    <cellStyle name="20 % – Zvýraznění1" xfId="1" xr:uid="{00000000-0005-0000-0000-000000000000}"/>
    <cellStyle name="20 % – Zvýraznění2" xfId="2" xr:uid="{00000000-0005-0000-0000-000001000000}"/>
    <cellStyle name="20 % – Zvýraznění3" xfId="3" xr:uid="{00000000-0005-0000-0000-000002000000}"/>
    <cellStyle name="20 % – Zvýraznění4" xfId="4" xr:uid="{00000000-0005-0000-0000-000003000000}"/>
    <cellStyle name="20 % – Zvýraznění5" xfId="5" xr:uid="{00000000-0005-0000-0000-000004000000}"/>
    <cellStyle name="20 % – Zvýraznění6" xfId="6" xr:uid="{00000000-0005-0000-0000-000005000000}"/>
    <cellStyle name="20% - Accent1" xfId="7" xr:uid="{00000000-0005-0000-0000-000006000000}"/>
    <cellStyle name="20% - Accent2" xfId="8" xr:uid="{00000000-0005-0000-0000-000007000000}"/>
    <cellStyle name="20% - Accent3" xfId="9" xr:uid="{00000000-0005-0000-0000-000008000000}"/>
    <cellStyle name="20% - Accent4" xfId="10" xr:uid="{00000000-0005-0000-0000-000009000000}"/>
    <cellStyle name="20% - Accent5" xfId="11" xr:uid="{00000000-0005-0000-0000-00000A000000}"/>
    <cellStyle name="20% - Accent6" xfId="12" xr:uid="{00000000-0005-0000-0000-00000B000000}"/>
    <cellStyle name="40 % – Zvýraznění1" xfId="13" xr:uid="{00000000-0005-0000-0000-00000C000000}"/>
    <cellStyle name="40 % – Zvýraznění2" xfId="14" xr:uid="{00000000-0005-0000-0000-00000D000000}"/>
    <cellStyle name="40 % – Zvýraznění3" xfId="15" xr:uid="{00000000-0005-0000-0000-00000E000000}"/>
    <cellStyle name="40 % – Zvýraznění4" xfId="16" xr:uid="{00000000-0005-0000-0000-00000F000000}"/>
    <cellStyle name="40 % – Zvýraznění5" xfId="17" xr:uid="{00000000-0005-0000-0000-000010000000}"/>
    <cellStyle name="40 % – Zvýraznění6" xfId="18" xr:uid="{00000000-0005-0000-0000-000011000000}"/>
    <cellStyle name="40% - Accent1" xfId="19" xr:uid="{00000000-0005-0000-0000-000012000000}"/>
    <cellStyle name="40% - Accent2" xfId="20" xr:uid="{00000000-0005-0000-0000-000013000000}"/>
    <cellStyle name="40% - Accent3" xfId="21" xr:uid="{00000000-0005-0000-0000-000014000000}"/>
    <cellStyle name="40% - Accent4" xfId="22" xr:uid="{00000000-0005-0000-0000-000015000000}"/>
    <cellStyle name="40% - Accent5" xfId="23" xr:uid="{00000000-0005-0000-0000-000016000000}"/>
    <cellStyle name="40% - Accent6" xfId="24" xr:uid="{00000000-0005-0000-0000-000017000000}"/>
    <cellStyle name="60 % – Zvýraznění1" xfId="25" xr:uid="{00000000-0005-0000-0000-000018000000}"/>
    <cellStyle name="60 % – Zvýraznění2" xfId="26" xr:uid="{00000000-0005-0000-0000-000019000000}"/>
    <cellStyle name="60 % – Zvýraznění3" xfId="27" xr:uid="{00000000-0005-0000-0000-00001A000000}"/>
    <cellStyle name="60 % – Zvýraznění4" xfId="28" xr:uid="{00000000-0005-0000-0000-00001B000000}"/>
    <cellStyle name="60 % – Zvýraznění5" xfId="29" xr:uid="{00000000-0005-0000-0000-00001C000000}"/>
    <cellStyle name="60 % – Zvýraznění6" xfId="30" xr:uid="{00000000-0005-0000-0000-00001D000000}"/>
    <cellStyle name="60% - Accent1" xfId="31" xr:uid="{00000000-0005-0000-0000-00001E000000}"/>
    <cellStyle name="60% - Accent2" xfId="32" xr:uid="{00000000-0005-0000-0000-00001F000000}"/>
    <cellStyle name="60% - Accent3" xfId="33" xr:uid="{00000000-0005-0000-0000-000020000000}"/>
    <cellStyle name="60% - Accent4" xfId="34" xr:uid="{00000000-0005-0000-0000-000021000000}"/>
    <cellStyle name="60% - Accent5" xfId="35" xr:uid="{00000000-0005-0000-0000-000022000000}"/>
    <cellStyle name="60% - Accent6" xfId="36" xr:uid="{00000000-0005-0000-0000-000023000000}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Calculation" xfId="44" xr:uid="{00000000-0005-0000-0000-00002B000000}"/>
    <cellStyle name="Celkem" xfId="45" builtinId="25" customBuiltin="1"/>
    <cellStyle name="Explanatory Text" xfId="46" xr:uid="{00000000-0005-0000-0000-00002D000000}"/>
    <cellStyle name="Good" xfId="47" xr:uid="{00000000-0005-0000-0000-00002E000000}"/>
    <cellStyle name="Heading 1" xfId="48" xr:uid="{00000000-0005-0000-0000-00002F000000}"/>
    <cellStyle name="Heading 2" xfId="49" xr:uid="{00000000-0005-0000-0000-000030000000}"/>
    <cellStyle name="Heading 3" xfId="50" xr:uid="{00000000-0005-0000-0000-000031000000}"/>
    <cellStyle name="Heading 4" xfId="51" xr:uid="{00000000-0005-0000-0000-000032000000}"/>
    <cellStyle name="Check Cell" xfId="52" xr:uid="{00000000-0005-0000-0000-000033000000}"/>
    <cellStyle name="Chybně" xfId="53" xr:uid="{00000000-0005-0000-0000-000034000000}"/>
    <cellStyle name="Input" xfId="54" xr:uid="{00000000-0005-0000-0000-000035000000}"/>
    <cellStyle name="Kontrolní buňka" xfId="55" builtinId="23" customBuiltin="1"/>
    <cellStyle name="Linked Cell" xfId="56" xr:uid="{00000000-0005-0000-0000-000037000000}"/>
    <cellStyle name="Nadpis 1" xfId="57" builtinId="16" customBuiltin="1"/>
    <cellStyle name="Nadpis 2" xfId="58" builtinId="17" customBuiltin="1"/>
    <cellStyle name="Nadpis 3" xfId="59" builtinId="18" customBuiltin="1"/>
    <cellStyle name="Nadpis 4" xfId="60" builtinId="19" customBuiltin="1"/>
    <cellStyle name="Název" xfId="61" builtinId="15" customBuiltin="1"/>
    <cellStyle name="Neutral" xfId="62" xr:uid="{00000000-0005-0000-0000-00003D000000}"/>
    <cellStyle name="Neutrální" xfId="63" builtinId="28" customBuiltin="1"/>
    <cellStyle name="Normální" xfId="0" builtinId="0"/>
    <cellStyle name="normální_rozpočtový výhled" xfId="64" xr:uid="{00000000-0005-0000-0000-000040000000}"/>
    <cellStyle name="Note" xfId="65" xr:uid="{00000000-0005-0000-0000-000041000000}"/>
    <cellStyle name="Output" xfId="66" xr:uid="{00000000-0005-0000-0000-000042000000}"/>
    <cellStyle name="Poznámka" xfId="67" builtinId="10" customBuiltin="1"/>
    <cellStyle name="Propojená buňka" xfId="68" builtinId="24" customBuiltin="1"/>
    <cellStyle name="Správně" xfId="69" builtinId="26" customBuiltin="1"/>
    <cellStyle name="Text upozornění" xfId="70" builtinId="11" customBuiltin="1"/>
    <cellStyle name="Title" xfId="71" xr:uid="{00000000-0005-0000-0000-000047000000}"/>
    <cellStyle name="Total" xfId="72" xr:uid="{00000000-0005-0000-0000-000048000000}"/>
    <cellStyle name="Vstup" xfId="73" builtinId="20" customBuiltin="1"/>
    <cellStyle name="Výpočet" xfId="74" builtinId="22" customBuiltin="1"/>
    <cellStyle name="Výstup" xfId="75" builtinId="21" customBuiltin="1"/>
    <cellStyle name="Vysvětlující text" xfId="76" builtinId="53" customBuiltin="1"/>
    <cellStyle name="Warning Text" xfId="77" xr:uid="{00000000-0005-0000-0000-00004D000000}"/>
    <cellStyle name="Zvýraznění 1" xfId="78" builtinId="29" customBuiltin="1"/>
    <cellStyle name="Zvýraznění 2" xfId="79" builtinId="33" customBuiltin="1"/>
    <cellStyle name="Zvýraznění 3" xfId="80" builtinId="37" customBuiltin="1"/>
    <cellStyle name="Zvýraznění 4" xfId="81" builtinId="41" customBuiltin="1"/>
    <cellStyle name="Zvýraznění 5" xfId="82" builtinId="45" customBuiltin="1"/>
    <cellStyle name="Zvýraznění 6" xfId="83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topLeftCell="A13" zoomScaleNormal="100" workbookViewId="0">
      <selection activeCell="M19" sqref="M19"/>
    </sheetView>
  </sheetViews>
  <sheetFormatPr defaultColWidth="9.140625" defaultRowHeight="12.75" x14ac:dyDescent="0.2"/>
  <cols>
    <col min="1" max="1" width="4.5703125" style="1" customWidth="1"/>
    <col min="2" max="2" width="18.140625" style="1" customWidth="1"/>
    <col min="3" max="6" width="12.7109375" style="1" customWidth="1"/>
    <col min="7" max="10" width="12.7109375" style="4" customWidth="1"/>
    <col min="11" max="16384" width="9.140625" style="1"/>
  </cols>
  <sheetData>
    <row r="1" spans="1:10" s="48" customFormat="1" ht="18.75" x14ac:dyDescent="0.3">
      <c r="A1" s="47" t="s">
        <v>67</v>
      </c>
      <c r="G1" s="49"/>
      <c r="H1" s="49"/>
      <c r="I1" s="49"/>
      <c r="J1" s="49"/>
    </row>
    <row r="2" spans="1:10" ht="13.5" customHeight="1" x14ac:dyDescent="0.3">
      <c r="A2" s="3"/>
      <c r="C2" s="13" t="s">
        <v>29</v>
      </c>
      <c r="D2" s="13" t="s">
        <v>15</v>
      </c>
      <c r="E2" s="13" t="s">
        <v>28</v>
      </c>
      <c r="F2" s="13" t="s">
        <v>14</v>
      </c>
      <c r="G2" s="13" t="s">
        <v>23</v>
      </c>
      <c r="H2" s="13" t="s">
        <v>27</v>
      </c>
      <c r="I2" s="13" t="s">
        <v>30</v>
      </c>
      <c r="J2" s="13" t="s">
        <v>55</v>
      </c>
    </row>
    <row r="3" spans="1:10" ht="14.25" customHeight="1" x14ac:dyDescent="0.3">
      <c r="A3" s="3"/>
      <c r="C3" s="13" t="s">
        <v>20</v>
      </c>
      <c r="D3" s="13" t="s">
        <v>20</v>
      </c>
      <c r="E3" s="13" t="s">
        <v>16</v>
      </c>
      <c r="F3" s="13" t="s">
        <v>20</v>
      </c>
      <c r="G3" s="13" t="s">
        <v>20</v>
      </c>
      <c r="H3" s="13" t="s">
        <v>20</v>
      </c>
      <c r="I3" s="13" t="s">
        <v>20</v>
      </c>
      <c r="J3" s="13" t="s">
        <v>20</v>
      </c>
    </row>
    <row r="4" spans="1:10" ht="18.75" x14ac:dyDescent="0.3">
      <c r="A4" s="3"/>
      <c r="C4" s="73">
        <v>2021</v>
      </c>
      <c r="D4" s="73">
        <v>2022</v>
      </c>
      <c r="E4" s="73">
        <v>2023</v>
      </c>
      <c r="F4" s="73">
        <v>2024</v>
      </c>
      <c r="G4" s="75">
        <v>2025</v>
      </c>
      <c r="H4" s="75">
        <v>2026</v>
      </c>
      <c r="I4" s="74">
        <v>2027</v>
      </c>
      <c r="J4" s="74">
        <v>2028</v>
      </c>
    </row>
    <row r="5" spans="1:10" ht="70.5" customHeight="1" x14ac:dyDescent="0.3">
      <c r="A5" s="3"/>
      <c r="C5" s="65" t="s">
        <v>21</v>
      </c>
      <c r="D5" s="65" t="s">
        <v>21</v>
      </c>
      <c r="E5" s="65" t="s">
        <v>21</v>
      </c>
      <c r="F5" s="66" t="s">
        <v>21</v>
      </c>
      <c r="G5" s="64" t="s">
        <v>64</v>
      </c>
      <c r="H5" s="64" t="s">
        <v>65</v>
      </c>
      <c r="I5" s="52" t="s">
        <v>32</v>
      </c>
      <c r="J5" s="52" t="s">
        <v>32</v>
      </c>
    </row>
    <row r="6" spans="1:10" x14ac:dyDescent="0.2">
      <c r="C6" s="14"/>
      <c r="D6" s="14"/>
      <c r="G6" s="1"/>
      <c r="H6" s="1"/>
      <c r="I6" s="1"/>
      <c r="J6" s="1"/>
    </row>
    <row r="7" spans="1:10" x14ac:dyDescent="0.2">
      <c r="A7" s="15" t="s">
        <v>8</v>
      </c>
      <c r="B7" s="16" t="s">
        <v>3</v>
      </c>
      <c r="C7" s="17"/>
      <c r="D7" s="17"/>
      <c r="E7" s="18"/>
      <c r="F7" s="18"/>
      <c r="G7" s="18"/>
      <c r="H7" s="18"/>
      <c r="I7" s="18"/>
      <c r="J7" s="18"/>
    </row>
    <row r="8" spans="1:10" x14ac:dyDescent="0.2">
      <c r="A8" s="19">
        <v>1</v>
      </c>
      <c r="B8" s="6" t="s">
        <v>4</v>
      </c>
      <c r="C8" s="67">
        <v>139747857.22999999</v>
      </c>
      <c r="D8" s="67">
        <v>161501482.13</v>
      </c>
      <c r="E8" s="68">
        <v>178813311.13</v>
      </c>
      <c r="F8" s="68">
        <v>180537362.34</v>
      </c>
      <c r="G8" s="76">
        <v>190179000</v>
      </c>
      <c r="H8" s="76">
        <v>217439000</v>
      </c>
      <c r="I8" s="53">
        <v>227605000</v>
      </c>
      <c r="J8" s="53">
        <v>230000000</v>
      </c>
    </row>
    <row r="9" spans="1:10" x14ac:dyDescent="0.2">
      <c r="A9" s="19">
        <v>2</v>
      </c>
      <c r="B9" s="6" t="s">
        <v>5</v>
      </c>
      <c r="C9" s="67">
        <v>38985266.859999999</v>
      </c>
      <c r="D9" s="67">
        <v>46068874.539999999</v>
      </c>
      <c r="E9" s="68">
        <v>52330310</v>
      </c>
      <c r="F9" s="68">
        <v>56582886.649999999</v>
      </c>
      <c r="G9" s="76">
        <v>53942966</v>
      </c>
      <c r="H9" s="76">
        <v>47235000</v>
      </c>
      <c r="I9" s="53">
        <v>50000000</v>
      </c>
      <c r="J9" s="53">
        <v>50000000</v>
      </c>
    </row>
    <row r="10" spans="1:10" x14ac:dyDescent="0.2">
      <c r="A10" s="19">
        <v>3</v>
      </c>
      <c r="B10" s="6" t="s">
        <v>6</v>
      </c>
      <c r="C10" s="67">
        <v>17992113.699999999</v>
      </c>
      <c r="D10" s="67">
        <v>0</v>
      </c>
      <c r="E10" s="68">
        <v>4632000</v>
      </c>
      <c r="F10" s="68">
        <v>23100</v>
      </c>
      <c r="G10" s="76">
        <v>2262100</v>
      </c>
      <c r="H10" s="76">
        <v>10000</v>
      </c>
      <c r="I10" s="53"/>
      <c r="J10" s="53"/>
    </row>
    <row r="11" spans="1:10" ht="22.5" x14ac:dyDescent="0.2">
      <c r="A11" s="19">
        <v>4</v>
      </c>
      <c r="B11" s="6" t="s">
        <v>10</v>
      </c>
      <c r="C11" s="67">
        <v>7559300</v>
      </c>
      <c r="D11" s="67">
        <v>7538400</v>
      </c>
      <c r="E11" s="68">
        <v>8004100</v>
      </c>
      <c r="F11" s="68">
        <v>7815800</v>
      </c>
      <c r="G11" s="76">
        <v>6567500</v>
      </c>
      <c r="H11" s="76">
        <v>6567500</v>
      </c>
      <c r="I11" s="53">
        <v>6600000</v>
      </c>
      <c r="J11" s="53">
        <v>6600000</v>
      </c>
    </row>
    <row r="12" spans="1:10" ht="33.75" x14ac:dyDescent="0.2">
      <c r="A12" s="19">
        <v>4</v>
      </c>
      <c r="B12" s="6" t="s">
        <v>56</v>
      </c>
      <c r="C12" s="67"/>
      <c r="D12" s="67"/>
      <c r="E12" s="68"/>
      <c r="F12" s="68"/>
      <c r="G12" s="76"/>
      <c r="H12" s="76"/>
      <c r="I12" s="53"/>
      <c r="J12" s="53"/>
    </row>
    <row r="13" spans="1:10" x14ac:dyDescent="0.2">
      <c r="A13" s="19">
        <v>4</v>
      </c>
      <c r="B13" s="6" t="s">
        <v>60</v>
      </c>
      <c r="C13" s="67">
        <v>18004084.43</v>
      </c>
      <c r="D13" s="67">
        <v>6836397.6399999997</v>
      </c>
      <c r="E13" s="68">
        <v>10793323.109999999</v>
      </c>
      <c r="F13" s="68">
        <v>6473534.4699999997</v>
      </c>
      <c r="G13" s="76">
        <v>591000</v>
      </c>
      <c r="H13" s="76"/>
      <c r="I13" s="53"/>
      <c r="J13" s="53"/>
    </row>
    <row r="14" spans="1:10" x14ac:dyDescent="0.2">
      <c r="A14" s="19">
        <v>4</v>
      </c>
      <c r="B14" s="6" t="s">
        <v>61</v>
      </c>
      <c r="C14" s="67">
        <v>9243532.5299999993</v>
      </c>
      <c r="D14" s="67">
        <v>9857896.5999999996</v>
      </c>
      <c r="E14" s="68">
        <v>5278178</v>
      </c>
      <c r="F14" s="68">
        <v>10543063.699999999</v>
      </c>
      <c r="G14" s="76">
        <v>12325943</v>
      </c>
      <c r="H14" s="76">
        <v>198000</v>
      </c>
      <c r="I14" s="53">
        <v>7000000</v>
      </c>
      <c r="J14" s="53">
        <v>7000000</v>
      </c>
    </row>
    <row r="15" spans="1:10" x14ac:dyDescent="0.2">
      <c r="A15" s="20"/>
      <c r="B15" s="21" t="s">
        <v>0</v>
      </c>
      <c r="C15" s="22">
        <f t="shared" ref="C15" si="0">SUM(C8:C14)</f>
        <v>231532154.74999997</v>
      </c>
      <c r="D15" s="22">
        <f t="shared" ref="D15:H15" si="1">SUM(D8:D14)</f>
        <v>231803050.90999997</v>
      </c>
      <c r="E15" s="23">
        <f t="shared" si="1"/>
        <v>259851222.24000001</v>
      </c>
      <c r="F15" s="23">
        <f t="shared" si="1"/>
        <v>261975747.16</v>
      </c>
      <c r="G15" s="23">
        <f t="shared" ref="G15:I15" si="2">SUM(G8:G14)</f>
        <v>265868509</v>
      </c>
      <c r="H15" s="23">
        <f t="shared" si="1"/>
        <v>271449500</v>
      </c>
      <c r="I15" s="23">
        <f t="shared" si="2"/>
        <v>291205000</v>
      </c>
      <c r="J15" s="23">
        <f t="shared" ref="J15" si="3">SUM(J8:J14)</f>
        <v>293600000</v>
      </c>
    </row>
    <row r="16" spans="1:10" x14ac:dyDescent="0.2">
      <c r="B16" s="7"/>
      <c r="C16" s="14"/>
      <c r="D16" s="14"/>
      <c r="G16" s="1"/>
      <c r="H16" s="1"/>
      <c r="I16" s="1"/>
      <c r="J16" s="1"/>
    </row>
    <row r="17" spans="1:10" x14ac:dyDescent="0.2">
      <c r="A17" s="24" t="s">
        <v>8</v>
      </c>
      <c r="B17" s="21" t="s">
        <v>7</v>
      </c>
      <c r="C17" s="17"/>
      <c r="D17" s="17"/>
      <c r="E17" s="18"/>
      <c r="F17" s="18"/>
      <c r="G17" s="18"/>
      <c r="H17" s="18"/>
      <c r="I17" s="18"/>
      <c r="J17" s="18"/>
    </row>
    <row r="18" spans="1:10" x14ac:dyDescent="0.2">
      <c r="A18" s="19">
        <v>5</v>
      </c>
      <c r="B18" s="8" t="s">
        <v>24</v>
      </c>
      <c r="C18" s="67">
        <v>152484769.81</v>
      </c>
      <c r="D18" s="67">
        <v>173982396.37</v>
      </c>
      <c r="E18" s="68">
        <v>185315562.05000001</v>
      </c>
      <c r="F18" s="68">
        <v>191598727.44999999</v>
      </c>
      <c r="G18" s="76">
        <v>240264406</v>
      </c>
      <c r="H18" s="76">
        <v>246999450</v>
      </c>
      <c r="I18" s="53">
        <v>252000000</v>
      </c>
      <c r="J18" s="53">
        <v>257000000</v>
      </c>
    </row>
    <row r="19" spans="1:10" x14ac:dyDescent="0.2">
      <c r="A19" s="25"/>
      <c r="B19" s="8" t="s">
        <v>26</v>
      </c>
      <c r="C19" s="67"/>
      <c r="D19" s="67"/>
      <c r="E19" s="68"/>
      <c r="F19" s="68"/>
      <c r="G19" s="76">
        <v>8070453</v>
      </c>
      <c r="H19" s="76">
        <v>7004050</v>
      </c>
      <c r="I19" s="53"/>
      <c r="J19" s="53"/>
    </row>
    <row r="20" spans="1:10" ht="22.5" x14ac:dyDescent="0.2">
      <c r="A20" s="19">
        <v>6</v>
      </c>
      <c r="B20" s="8" t="s">
        <v>25</v>
      </c>
      <c r="C20" s="67">
        <v>68002334.909999996</v>
      </c>
      <c r="D20" s="67">
        <v>57083395.219999999</v>
      </c>
      <c r="E20" s="68">
        <v>48549116.5</v>
      </c>
      <c r="F20" s="68">
        <v>80425520.640000001</v>
      </c>
      <c r="G20" s="76">
        <v>99917650</v>
      </c>
      <c r="H20" s="76">
        <v>15660000</v>
      </c>
      <c r="I20" s="53">
        <v>37419000</v>
      </c>
      <c r="J20" s="53">
        <v>34814000</v>
      </c>
    </row>
    <row r="21" spans="1:10" x14ac:dyDescent="0.2">
      <c r="A21" s="18"/>
      <c r="B21" s="21" t="s">
        <v>1</v>
      </c>
      <c r="C21" s="22">
        <f t="shared" ref="C21" si="4">SUM(C18:C20)</f>
        <v>220487104.72</v>
      </c>
      <c r="D21" s="22">
        <f t="shared" ref="D21:H21" si="5">SUM(D18:D20)</f>
        <v>231065791.59</v>
      </c>
      <c r="E21" s="23">
        <f t="shared" si="5"/>
        <v>233864678.55000001</v>
      </c>
      <c r="F21" s="23">
        <f t="shared" si="5"/>
        <v>272024248.08999997</v>
      </c>
      <c r="G21" s="23">
        <f t="shared" ref="G21:I21" si="6">SUM(G18:G20)</f>
        <v>348252509</v>
      </c>
      <c r="H21" s="23">
        <f t="shared" si="5"/>
        <v>269663500</v>
      </c>
      <c r="I21" s="23">
        <f t="shared" si="6"/>
        <v>289419000</v>
      </c>
      <c r="J21" s="23">
        <f t="shared" ref="J21" si="7">SUM(J18:J20)</f>
        <v>291814000</v>
      </c>
    </row>
    <row r="22" spans="1:10" x14ac:dyDescent="0.2">
      <c r="B22" s="9"/>
      <c r="C22" s="2"/>
      <c r="D22" s="2"/>
      <c r="E22" s="2"/>
      <c r="F22" s="2"/>
      <c r="G22" s="2"/>
      <c r="H22" s="2"/>
      <c r="I22" s="2"/>
      <c r="J22" s="2"/>
    </row>
    <row r="23" spans="1:10" x14ac:dyDescent="0.2">
      <c r="B23" s="9"/>
      <c r="C23" s="2"/>
      <c r="D23" s="2"/>
      <c r="E23" s="2"/>
      <c r="F23" s="2"/>
      <c r="G23" s="2"/>
      <c r="H23" s="2"/>
      <c r="I23" s="2"/>
      <c r="J23" s="2"/>
    </row>
    <row r="24" spans="1:10" x14ac:dyDescent="0.2">
      <c r="B24" s="9"/>
      <c r="C24" s="2"/>
      <c r="D24" s="2"/>
      <c r="E24" s="2"/>
      <c r="F24" s="2"/>
      <c r="G24" s="2"/>
      <c r="H24" s="2"/>
      <c r="I24" s="2"/>
      <c r="J24" s="2"/>
    </row>
    <row r="25" spans="1:10" x14ac:dyDescent="0.2">
      <c r="B25" s="9"/>
      <c r="C25" s="2"/>
      <c r="D25" s="2"/>
      <c r="E25" s="2"/>
      <c r="F25" s="2"/>
      <c r="G25" s="2"/>
      <c r="H25" s="2"/>
      <c r="I25" s="2"/>
      <c r="J25" s="2"/>
    </row>
    <row r="26" spans="1:10" x14ac:dyDescent="0.2">
      <c r="B26" s="9"/>
      <c r="C26" s="2"/>
      <c r="D26" s="2"/>
      <c r="E26" s="2"/>
      <c r="F26" s="2"/>
      <c r="G26" s="2"/>
      <c r="H26" s="2"/>
      <c r="I26" s="2"/>
      <c r="J26" s="2"/>
    </row>
    <row r="27" spans="1:10" x14ac:dyDescent="0.2">
      <c r="B27" s="10"/>
      <c r="C27" s="14"/>
      <c r="D27" s="14"/>
      <c r="G27" s="1"/>
      <c r="H27" s="1"/>
      <c r="I27" s="1"/>
      <c r="J27" s="1"/>
    </row>
    <row r="28" spans="1:10" x14ac:dyDescent="0.2">
      <c r="A28" s="26" t="s">
        <v>17</v>
      </c>
      <c r="B28" s="21" t="s">
        <v>2</v>
      </c>
      <c r="C28" s="17"/>
      <c r="D28" s="17"/>
      <c r="E28" s="18"/>
      <c r="F28" s="18"/>
      <c r="G28" s="18"/>
      <c r="H28" s="18"/>
      <c r="I28" s="18"/>
      <c r="J28" s="18"/>
    </row>
    <row r="29" spans="1:10" ht="22.5" x14ac:dyDescent="0.2">
      <c r="A29" s="27">
        <v>8115</v>
      </c>
      <c r="B29" s="8" t="s">
        <v>11</v>
      </c>
      <c r="C29" s="67">
        <v>-7623325.6299999999</v>
      </c>
      <c r="D29" s="67">
        <v>2796881.46</v>
      </c>
      <c r="E29" s="68">
        <v>-22437028.120000001</v>
      </c>
      <c r="F29" s="68">
        <v>13399778.58</v>
      </c>
      <c r="G29" s="76">
        <v>84170000</v>
      </c>
      <c r="H29" s="76"/>
      <c r="I29" s="53"/>
      <c r="J29" s="53"/>
    </row>
    <row r="30" spans="1:10" ht="33.75" x14ac:dyDescent="0.2">
      <c r="A30" s="27">
        <v>8117</v>
      </c>
      <c r="B30" s="8" t="s">
        <v>58</v>
      </c>
      <c r="C30" s="67"/>
      <c r="D30" s="67">
        <v>20379713.449999999</v>
      </c>
      <c r="E30" s="68">
        <v>533478422.11000001</v>
      </c>
      <c r="F30" s="68">
        <v>460306495.85000002</v>
      </c>
      <c r="G30" s="76"/>
      <c r="H30" s="76"/>
      <c r="I30" s="53"/>
      <c r="J30" s="53"/>
    </row>
    <row r="31" spans="1:10" ht="33.75" x14ac:dyDescent="0.2">
      <c r="A31" s="27">
        <v>8118</v>
      </c>
      <c r="B31" s="8" t="s">
        <v>59</v>
      </c>
      <c r="C31" s="67"/>
      <c r="D31" s="67">
        <v>-20379713.449999999</v>
      </c>
      <c r="E31" s="68">
        <v>-533478422.11000001</v>
      </c>
      <c r="F31" s="68">
        <v>-460306495.85000002</v>
      </c>
      <c r="G31" s="76"/>
      <c r="H31" s="76"/>
      <c r="I31" s="53"/>
      <c r="J31" s="53"/>
    </row>
    <row r="32" spans="1:10" ht="22.5" x14ac:dyDescent="0.2">
      <c r="A32" s="27">
        <v>8123</v>
      </c>
      <c r="B32" s="8" t="s">
        <v>12</v>
      </c>
      <c r="C32" s="67"/>
      <c r="D32" s="67"/>
      <c r="E32" s="68"/>
      <c r="F32" s="68"/>
      <c r="G32" s="76"/>
      <c r="H32" s="76"/>
      <c r="I32" s="53"/>
      <c r="J32" s="53"/>
    </row>
    <row r="33" spans="1:10" ht="22.5" x14ac:dyDescent="0.2">
      <c r="A33" s="27">
        <v>8124</v>
      </c>
      <c r="B33" s="8" t="s">
        <v>13</v>
      </c>
      <c r="C33" s="67">
        <v>-3500088</v>
      </c>
      <c r="D33" s="67">
        <v>-3500088</v>
      </c>
      <c r="E33" s="68">
        <v>-3500088</v>
      </c>
      <c r="F33" s="68">
        <v>-3499008</v>
      </c>
      <c r="G33" s="76">
        <v>-1786000</v>
      </c>
      <c r="H33" s="76">
        <v>-1786000</v>
      </c>
      <c r="I33" s="53">
        <v>-1786000</v>
      </c>
      <c r="J33" s="53">
        <v>-1786000</v>
      </c>
    </row>
    <row r="34" spans="1:10" ht="36" customHeight="1" x14ac:dyDescent="0.2">
      <c r="A34" s="28">
        <v>8901</v>
      </c>
      <c r="B34" s="11" t="s">
        <v>31</v>
      </c>
      <c r="C34" s="69">
        <v>78363.600000000006</v>
      </c>
      <c r="D34" s="69">
        <v>-34052.78</v>
      </c>
      <c r="E34" s="70">
        <v>-49427.77</v>
      </c>
      <c r="F34" s="70">
        <v>147730.35</v>
      </c>
      <c r="G34" s="77"/>
      <c r="H34" s="77"/>
      <c r="I34" s="54"/>
      <c r="J34" s="54"/>
    </row>
    <row r="35" spans="1:10" x14ac:dyDescent="0.2">
      <c r="A35" s="20"/>
      <c r="B35" s="21" t="s">
        <v>19</v>
      </c>
      <c r="C35" s="22">
        <f>SUM(C29:C34)</f>
        <v>-11045050.029999999</v>
      </c>
      <c r="D35" s="22">
        <f>SUM(D29:D34)</f>
        <v>-737259.31999999913</v>
      </c>
      <c r="E35" s="23">
        <f>SUM(E29:E34)</f>
        <v>-25986543.890000004</v>
      </c>
      <c r="F35" s="23">
        <f>SUM(F29:F34)</f>
        <v>10048500.929999983</v>
      </c>
      <c r="G35" s="23">
        <f>SUM(G29:G33)</f>
        <v>82384000</v>
      </c>
      <c r="H35" s="23">
        <f>SUM(H29:H33)</f>
        <v>-1786000</v>
      </c>
      <c r="I35" s="23">
        <f>SUM(I29:I33)</f>
        <v>-1786000</v>
      </c>
      <c r="J35" s="23">
        <f t="shared" ref="J35" si="8">SUM(J29:J33)</f>
        <v>-1786000</v>
      </c>
    </row>
    <row r="36" spans="1:10" x14ac:dyDescent="0.2">
      <c r="B36" s="7"/>
      <c r="C36" s="14"/>
      <c r="D36" s="14"/>
      <c r="G36" s="1"/>
      <c r="H36" s="1"/>
      <c r="I36" s="1"/>
      <c r="J36" s="1"/>
    </row>
    <row r="37" spans="1:10" x14ac:dyDescent="0.2">
      <c r="B37" s="7"/>
      <c r="C37" s="14"/>
      <c r="D37" s="14"/>
      <c r="G37" s="1"/>
      <c r="H37" s="1"/>
      <c r="I37" s="1"/>
      <c r="J37" s="1"/>
    </row>
    <row r="38" spans="1:10" ht="18.75" x14ac:dyDescent="0.2">
      <c r="B38" s="57" t="s">
        <v>9</v>
      </c>
      <c r="C38" s="29">
        <v>2020</v>
      </c>
      <c r="D38" s="29">
        <v>2020</v>
      </c>
      <c r="E38" s="30">
        <v>2014</v>
      </c>
      <c r="F38" s="30">
        <v>2021</v>
      </c>
      <c r="G38" s="30">
        <v>2025</v>
      </c>
      <c r="H38" s="30">
        <v>2026</v>
      </c>
      <c r="I38" s="30">
        <v>2027</v>
      </c>
      <c r="J38" s="30">
        <v>2028</v>
      </c>
    </row>
    <row r="39" spans="1:10" x14ac:dyDescent="0.2">
      <c r="B39" s="31" t="s">
        <v>0</v>
      </c>
      <c r="C39" s="67">
        <v>231532154.75</v>
      </c>
      <c r="D39" s="67">
        <v>231803050.91</v>
      </c>
      <c r="E39" s="68">
        <f t="shared" ref="E39:I39" si="9">E15</f>
        <v>259851222.24000001</v>
      </c>
      <c r="F39" s="68">
        <f t="shared" si="9"/>
        <v>261975747.16</v>
      </c>
      <c r="G39" s="76">
        <f t="shared" ref="G39" si="10">G15</f>
        <v>265868509</v>
      </c>
      <c r="H39" s="76">
        <f t="shared" si="9"/>
        <v>271449500</v>
      </c>
      <c r="I39" s="53">
        <f t="shared" si="9"/>
        <v>291205000</v>
      </c>
      <c r="J39" s="53">
        <f t="shared" ref="J39" si="11">J15</f>
        <v>293600000</v>
      </c>
    </row>
    <row r="40" spans="1:10" x14ac:dyDescent="0.2">
      <c r="B40" s="31" t="s">
        <v>1</v>
      </c>
      <c r="C40" s="67">
        <v>220487104.72</v>
      </c>
      <c r="D40" s="67">
        <v>231065791.59</v>
      </c>
      <c r="E40" s="68">
        <f t="shared" ref="E40:I40" si="12">E21</f>
        <v>233864678.55000001</v>
      </c>
      <c r="F40" s="68">
        <f t="shared" si="12"/>
        <v>272024248.08999997</v>
      </c>
      <c r="G40" s="76">
        <f t="shared" ref="G40" si="13">G21</f>
        <v>348252509</v>
      </c>
      <c r="H40" s="76">
        <f t="shared" si="12"/>
        <v>269663500</v>
      </c>
      <c r="I40" s="53">
        <f t="shared" si="12"/>
        <v>289419000</v>
      </c>
      <c r="J40" s="53">
        <f t="shared" ref="J40" si="14">J21</f>
        <v>291814000</v>
      </c>
    </row>
    <row r="41" spans="1:10" x14ac:dyDescent="0.2">
      <c r="B41" s="31" t="s">
        <v>2</v>
      </c>
      <c r="C41" s="71">
        <f t="shared" ref="C41" si="15">SUM(C40-C39)</f>
        <v>-11045050.030000001</v>
      </c>
      <c r="D41" s="71">
        <f t="shared" ref="D41:H41" si="16">SUM(D40-D39)</f>
        <v>-737259.31999999285</v>
      </c>
      <c r="E41" s="72">
        <f t="shared" si="16"/>
        <v>-25986543.689999998</v>
      </c>
      <c r="F41" s="72">
        <f t="shared" si="16"/>
        <v>10048500.929999977</v>
      </c>
      <c r="G41" s="78">
        <f t="shared" ref="G41:J41" si="17">SUM(G40-G39)</f>
        <v>82384000</v>
      </c>
      <c r="H41" s="78">
        <f t="shared" si="16"/>
        <v>-1786000</v>
      </c>
      <c r="I41" s="55">
        <f t="shared" si="17"/>
        <v>-1786000</v>
      </c>
      <c r="J41" s="55">
        <f t="shared" si="17"/>
        <v>-1786000</v>
      </c>
    </row>
    <row r="42" spans="1:10" x14ac:dyDescent="0.2">
      <c r="G42" s="1"/>
      <c r="H42" s="1"/>
      <c r="I42" s="1"/>
      <c r="J42" s="1"/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7"/>
  <sheetViews>
    <sheetView topLeftCell="A4" workbookViewId="0">
      <selection activeCell="H23" sqref="H23"/>
    </sheetView>
  </sheetViews>
  <sheetFormatPr defaultRowHeight="12.75" x14ac:dyDescent="0.2"/>
  <cols>
    <col min="1" max="1" width="12" style="1" customWidth="1"/>
    <col min="2" max="2" width="16" style="1" customWidth="1"/>
    <col min="3" max="3" width="17.42578125" style="1" customWidth="1"/>
    <col min="4" max="4" width="16.85546875" style="1" customWidth="1"/>
    <col min="5" max="5" width="18" style="1" customWidth="1"/>
    <col min="6" max="6" width="18.5703125" style="1" customWidth="1"/>
    <col min="7" max="7" width="19.42578125" style="1" customWidth="1"/>
    <col min="8" max="256" width="9.140625" style="1"/>
    <col min="257" max="257" width="12" style="1" customWidth="1"/>
    <col min="258" max="258" width="16" style="1" customWidth="1"/>
    <col min="259" max="259" width="17.42578125" style="1" customWidth="1"/>
    <col min="260" max="260" width="16.85546875" style="1" customWidth="1"/>
    <col min="261" max="261" width="18" style="1" customWidth="1"/>
    <col min="262" max="262" width="18.5703125" style="1" customWidth="1"/>
    <col min="263" max="263" width="19.42578125" style="1" customWidth="1"/>
    <col min="264" max="512" width="9.140625" style="1"/>
    <col min="513" max="513" width="12" style="1" customWidth="1"/>
    <col min="514" max="514" width="16" style="1" customWidth="1"/>
    <col min="515" max="515" width="17.42578125" style="1" customWidth="1"/>
    <col min="516" max="516" width="16.85546875" style="1" customWidth="1"/>
    <col min="517" max="517" width="18" style="1" customWidth="1"/>
    <col min="518" max="518" width="18.5703125" style="1" customWidth="1"/>
    <col min="519" max="519" width="19.42578125" style="1" customWidth="1"/>
    <col min="520" max="768" width="9.140625" style="1"/>
    <col min="769" max="769" width="12" style="1" customWidth="1"/>
    <col min="770" max="770" width="16" style="1" customWidth="1"/>
    <col min="771" max="771" width="17.42578125" style="1" customWidth="1"/>
    <col min="772" max="772" width="16.85546875" style="1" customWidth="1"/>
    <col min="773" max="773" width="18" style="1" customWidth="1"/>
    <col min="774" max="774" width="18.5703125" style="1" customWidth="1"/>
    <col min="775" max="775" width="19.42578125" style="1" customWidth="1"/>
    <col min="776" max="1024" width="9.140625" style="1"/>
    <col min="1025" max="1025" width="12" style="1" customWidth="1"/>
    <col min="1026" max="1026" width="16" style="1" customWidth="1"/>
    <col min="1027" max="1027" width="17.42578125" style="1" customWidth="1"/>
    <col min="1028" max="1028" width="16.85546875" style="1" customWidth="1"/>
    <col min="1029" max="1029" width="18" style="1" customWidth="1"/>
    <col min="1030" max="1030" width="18.5703125" style="1" customWidth="1"/>
    <col min="1031" max="1031" width="19.42578125" style="1" customWidth="1"/>
    <col min="1032" max="1280" width="9.140625" style="1"/>
    <col min="1281" max="1281" width="12" style="1" customWidth="1"/>
    <col min="1282" max="1282" width="16" style="1" customWidth="1"/>
    <col min="1283" max="1283" width="17.42578125" style="1" customWidth="1"/>
    <col min="1284" max="1284" width="16.85546875" style="1" customWidth="1"/>
    <col min="1285" max="1285" width="18" style="1" customWidth="1"/>
    <col min="1286" max="1286" width="18.5703125" style="1" customWidth="1"/>
    <col min="1287" max="1287" width="19.42578125" style="1" customWidth="1"/>
    <col min="1288" max="1536" width="9.140625" style="1"/>
    <col min="1537" max="1537" width="12" style="1" customWidth="1"/>
    <col min="1538" max="1538" width="16" style="1" customWidth="1"/>
    <col min="1539" max="1539" width="17.42578125" style="1" customWidth="1"/>
    <col min="1540" max="1540" width="16.85546875" style="1" customWidth="1"/>
    <col min="1541" max="1541" width="18" style="1" customWidth="1"/>
    <col min="1542" max="1542" width="18.5703125" style="1" customWidth="1"/>
    <col min="1543" max="1543" width="19.42578125" style="1" customWidth="1"/>
    <col min="1544" max="1792" width="9.140625" style="1"/>
    <col min="1793" max="1793" width="12" style="1" customWidth="1"/>
    <col min="1794" max="1794" width="16" style="1" customWidth="1"/>
    <col min="1795" max="1795" width="17.42578125" style="1" customWidth="1"/>
    <col min="1796" max="1796" width="16.85546875" style="1" customWidth="1"/>
    <col min="1797" max="1797" width="18" style="1" customWidth="1"/>
    <col min="1798" max="1798" width="18.5703125" style="1" customWidth="1"/>
    <col min="1799" max="1799" width="19.42578125" style="1" customWidth="1"/>
    <col min="1800" max="2048" width="9.140625" style="1"/>
    <col min="2049" max="2049" width="12" style="1" customWidth="1"/>
    <col min="2050" max="2050" width="16" style="1" customWidth="1"/>
    <col min="2051" max="2051" width="17.42578125" style="1" customWidth="1"/>
    <col min="2052" max="2052" width="16.85546875" style="1" customWidth="1"/>
    <col min="2053" max="2053" width="18" style="1" customWidth="1"/>
    <col min="2054" max="2054" width="18.5703125" style="1" customWidth="1"/>
    <col min="2055" max="2055" width="19.42578125" style="1" customWidth="1"/>
    <col min="2056" max="2304" width="9.140625" style="1"/>
    <col min="2305" max="2305" width="12" style="1" customWidth="1"/>
    <col min="2306" max="2306" width="16" style="1" customWidth="1"/>
    <col min="2307" max="2307" width="17.42578125" style="1" customWidth="1"/>
    <col min="2308" max="2308" width="16.85546875" style="1" customWidth="1"/>
    <col min="2309" max="2309" width="18" style="1" customWidth="1"/>
    <col min="2310" max="2310" width="18.5703125" style="1" customWidth="1"/>
    <col min="2311" max="2311" width="19.42578125" style="1" customWidth="1"/>
    <col min="2312" max="2560" width="9.140625" style="1"/>
    <col min="2561" max="2561" width="12" style="1" customWidth="1"/>
    <col min="2562" max="2562" width="16" style="1" customWidth="1"/>
    <col min="2563" max="2563" width="17.42578125" style="1" customWidth="1"/>
    <col min="2564" max="2564" width="16.85546875" style="1" customWidth="1"/>
    <col min="2565" max="2565" width="18" style="1" customWidth="1"/>
    <col min="2566" max="2566" width="18.5703125" style="1" customWidth="1"/>
    <col min="2567" max="2567" width="19.42578125" style="1" customWidth="1"/>
    <col min="2568" max="2816" width="9.140625" style="1"/>
    <col min="2817" max="2817" width="12" style="1" customWidth="1"/>
    <col min="2818" max="2818" width="16" style="1" customWidth="1"/>
    <col min="2819" max="2819" width="17.42578125" style="1" customWidth="1"/>
    <col min="2820" max="2820" width="16.85546875" style="1" customWidth="1"/>
    <col min="2821" max="2821" width="18" style="1" customWidth="1"/>
    <col min="2822" max="2822" width="18.5703125" style="1" customWidth="1"/>
    <col min="2823" max="2823" width="19.42578125" style="1" customWidth="1"/>
    <col min="2824" max="3072" width="9.140625" style="1"/>
    <col min="3073" max="3073" width="12" style="1" customWidth="1"/>
    <col min="3074" max="3074" width="16" style="1" customWidth="1"/>
    <col min="3075" max="3075" width="17.42578125" style="1" customWidth="1"/>
    <col min="3076" max="3076" width="16.85546875" style="1" customWidth="1"/>
    <col min="3077" max="3077" width="18" style="1" customWidth="1"/>
    <col min="3078" max="3078" width="18.5703125" style="1" customWidth="1"/>
    <col min="3079" max="3079" width="19.42578125" style="1" customWidth="1"/>
    <col min="3080" max="3328" width="9.140625" style="1"/>
    <col min="3329" max="3329" width="12" style="1" customWidth="1"/>
    <col min="3330" max="3330" width="16" style="1" customWidth="1"/>
    <col min="3331" max="3331" width="17.42578125" style="1" customWidth="1"/>
    <col min="3332" max="3332" width="16.85546875" style="1" customWidth="1"/>
    <col min="3333" max="3333" width="18" style="1" customWidth="1"/>
    <col min="3334" max="3334" width="18.5703125" style="1" customWidth="1"/>
    <col min="3335" max="3335" width="19.42578125" style="1" customWidth="1"/>
    <col min="3336" max="3584" width="9.140625" style="1"/>
    <col min="3585" max="3585" width="12" style="1" customWidth="1"/>
    <col min="3586" max="3586" width="16" style="1" customWidth="1"/>
    <col min="3587" max="3587" width="17.42578125" style="1" customWidth="1"/>
    <col min="3588" max="3588" width="16.85546875" style="1" customWidth="1"/>
    <col min="3589" max="3589" width="18" style="1" customWidth="1"/>
    <col min="3590" max="3590" width="18.5703125" style="1" customWidth="1"/>
    <col min="3591" max="3591" width="19.42578125" style="1" customWidth="1"/>
    <col min="3592" max="3840" width="9.140625" style="1"/>
    <col min="3841" max="3841" width="12" style="1" customWidth="1"/>
    <col min="3842" max="3842" width="16" style="1" customWidth="1"/>
    <col min="3843" max="3843" width="17.42578125" style="1" customWidth="1"/>
    <col min="3844" max="3844" width="16.85546875" style="1" customWidth="1"/>
    <col min="3845" max="3845" width="18" style="1" customWidth="1"/>
    <col min="3846" max="3846" width="18.5703125" style="1" customWidth="1"/>
    <col min="3847" max="3847" width="19.42578125" style="1" customWidth="1"/>
    <col min="3848" max="4096" width="9.140625" style="1"/>
    <col min="4097" max="4097" width="12" style="1" customWidth="1"/>
    <col min="4098" max="4098" width="16" style="1" customWidth="1"/>
    <col min="4099" max="4099" width="17.42578125" style="1" customWidth="1"/>
    <col min="4100" max="4100" width="16.85546875" style="1" customWidth="1"/>
    <col min="4101" max="4101" width="18" style="1" customWidth="1"/>
    <col min="4102" max="4102" width="18.5703125" style="1" customWidth="1"/>
    <col min="4103" max="4103" width="19.42578125" style="1" customWidth="1"/>
    <col min="4104" max="4352" width="9.140625" style="1"/>
    <col min="4353" max="4353" width="12" style="1" customWidth="1"/>
    <col min="4354" max="4354" width="16" style="1" customWidth="1"/>
    <col min="4355" max="4355" width="17.42578125" style="1" customWidth="1"/>
    <col min="4356" max="4356" width="16.85546875" style="1" customWidth="1"/>
    <col min="4357" max="4357" width="18" style="1" customWidth="1"/>
    <col min="4358" max="4358" width="18.5703125" style="1" customWidth="1"/>
    <col min="4359" max="4359" width="19.42578125" style="1" customWidth="1"/>
    <col min="4360" max="4608" width="9.140625" style="1"/>
    <col min="4609" max="4609" width="12" style="1" customWidth="1"/>
    <col min="4610" max="4610" width="16" style="1" customWidth="1"/>
    <col min="4611" max="4611" width="17.42578125" style="1" customWidth="1"/>
    <col min="4612" max="4612" width="16.85546875" style="1" customWidth="1"/>
    <col min="4613" max="4613" width="18" style="1" customWidth="1"/>
    <col min="4614" max="4614" width="18.5703125" style="1" customWidth="1"/>
    <col min="4615" max="4615" width="19.42578125" style="1" customWidth="1"/>
    <col min="4616" max="4864" width="9.140625" style="1"/>
    <col min="4865" max="4865" width="12" style="1" customWidth="1"/>
    <col min="4866" max="4866" width="16" style="1" customWidth="1"/>
    <col min="4867" max="4867" width="17.42578125" style="1" customWidth="1"/>
    <col min="4868" max="4868" width="16.85546875" style="1" customWidth="1"/>
    <col min="4869" max="4869" width="18" style="1" customWidth="1"/>
    <col min="4870" max="4870" width="18.5703125" style="1" customWidth="1"/>
    <col min="4871" max="4871" width="19.42578125" style="1" customWidth="1"/>
    <col min="4872" max="5120" width="9.140625" style="1"/>
    <col min="5121" max="5121" width="12" style="1" customWidth="1"/>
    <col min="5122" max="5122" width="16" style="1" customWidth="1"/>
    <col min="5123" max="5123" width="17.42578125" style="1" customWidth="1"/>
    <col min="5124" max="5124" width="16.85546875" style="1" customWidth="1"/>
    <col min="5125" max="5125" width="18" style="1" customWidth="1"/>
    <col min="5126" max="5126" width="18.5703125" style="1" customWidth="1"/>
    <col min="5127" max="5127" width="19.42578125" style="1" customWidth="1"/>
    <col min="5128" max="5376" width="9.140625" style="1"/>
    <col min="5377" max="5377" width="12" style="1" customWidth="1"/>
    <col min="5378" max="5378" width="16" style="1" customWidth="1"/>
    <col min="5379" max="5379" width="17.42578125" style="1" customWidth="1"/>
    <col min="5380" max="5380" width="16.85546875" style="1" customWidth="1"/>
    <col min="5381" max="5381" width="18" style="1" customWidth="1"/>
    <col min="5382" max="5382" width="18.5703125" style="1" customWidth="1"/>
    <col min="5383" max="5383" width="19.42578125" style="1" customWidth="1"/>
    <col min="5384" max="5632" width="9.140625" style="1"/>
    <col min="5633" max="5633" width="12" style="1" customWidth="1"/>
    <col min="5634" max="5634" width="16" style="1" customWidth="1"/>
    <col min="5635" max="5635" width="17.42578125" style="1" customWidth="1"/>
    <col min="5636" max="5636" width="16.85546875" style="1" customWidth="1"/>
    <col min="5637" max="5637" width="18" style="1" customWidth="1"/>
    <col min="5638" max="5638" width="18.5703125" style="1" customWidth="1"/>
    <col min="5639" max="5639" width="19.42578125" style="1" customWidth="1"/>
    <col min="5640" max="5888" width="9.140625" style="1"/>
    <col min="5889" max="5889" width="12" style="1" customWidth="1"/>
    <col min="5890" max="5890" width="16" style="1" customWidth="1"/>
    <col min="5891" max="5891" width="17.42578125" style="1" customWidth="1"/>
    <col min="5892" max="5892" width="16.85546875" style="1" customWidth="1"/>
    <col min="5893" max="5893" width="18" style="1" customWidth="1"/>
    <col min="5894" max="5894" width="18.5703125" style="1" customWidth="1"/>
    <col min="5895" max="5895" width="19.42578125" style="1" customWidth="1"/>
    <col min="5896" max="6144" width="9.140625" style="1"/>
    <col min="6145" max="6145" width="12" style="1" customWidth="1"/>
    <col min="6146" max="6146" width="16" style="1" customWidth="1"/>
    <col min="6147" max="6147" width="17.42578125" style="1" customWidth="1"/>
    <col min="6148" max="6148" width="16.85546875" style="1" customWidth="1"/>
    <col min="6149" max="6149" width="18" style="1" customWidth="1"/>
    <col min="6150" max="6150" width="18.5703125" style="1" customWidth="1"/>
    <col min="6151" max="6151" width="19.42578125" style="1" customWidth="1"/>
    <col min="6152" max="6400" width="9.140625" style="1"/>
    <col min="6401" max="6401" width="12" style="1" customWidth="1"/>
    <col min="6402" max="6402" width="16" style="1" customWidth="1"/>
    <col min="6403" max="6403" width="17.42578125" style="1" customWidth="1"/>
    <col min="6404" max="6404" width="16.85546875" style="1" customWidth="1"/>
    <col min="6405" max="6405" width="18" style="1" customWidth="1"/>
    <col min="6406" max="6406" width="18.5703125" style="1" customWidth="1"/>
    <col min="6407" max="6407" width="19.42578125" style="1" customWidth="1"/>
    <col min="6408" max="6656" width="9.140625" style="1"/>
    <col min="6657" max="6657" width="12" style="1" customWidth="1"/>
    <col min="6658" max="6658" width="16" style="1" customWidth="1"/>
    <col min="6659" max="6659" width="17.42578125" style="1" customWidth="1"/>
    <col min="6660" max="6660" width="16.85546875" style="1" customWidth="1"/>
    <col min="6661" max="6661" width="18" style="1" customWidth="1"/>
    <col min="6662" max="6662" width="18.5703125" style="1" customWidth="1"/>
    <col min="6663" max="6663" width="19.42578125" style="1" customWidth="1"/>
    <col min="6664" max="6912" width="9.140625" style="1"/>
    <col min="6913" max="6913" width="12" style="1" customWidth="1"/>
    <col min="6914" max="6914" width="16" style="1" customWidth="1"/>
    <col min="6915" max="6915" width="17.42578125" style="1" customWidth="1"/>
    <col min="6916" max="6916" width="16.85546875" style="1" customWidth="1"/>
    <col min="6917" max="6917" width="18" style="1" customWidth="1"/>
    <col min="6918" max="6918" width="18.5703125" style="1" customWidth="1"/>
    <col min="6919" max="6919" width="19.42578125" style="1" customWidth="1"/>
    <col min="6920" max="7168" width="9.140625" style="1"/>
    <col min="7169" max="7169" width="12" style="1" customWidth="1"/>
    <col min="7170" max="7170" width="16" style="1" customWidth="1"/>
    <col min="7171" max="7171" width="17.42578125" style="1" customWidth="1"/>
    <col min="7172" max="7172" width="16.85546875" style="1" customWidth="1"/>
    <col min="7173" max="7173" width="18" style="1" customWidth="1"/>
    <col min="7174" max="7174" width="18.5703125" style="1" customWidth="1"/>
    <col min="7175" max="7175" width="19.42578125" style="1" customWidth="1"/>
    <col min="7176" max="7424" width="9.140625" style="1"/>
    <col min="7425" max="7425" width="12" style="1" customWidth="1"/>
    <col min="7426" max="7426" width="16" style="1" customWidth="1"/>
    <col min="7427" max="7427" width="17.42578125" style="1" customWidth="1"/>
    <col min="7428" max="7428" width="16.85546875" style="1" customWidth="1"/>
    <col min="7429" max="7429" width="18" style="1" customWidth="1"/>
    <col min="7430" max="7430" width="18.5703125" style="1" customWidth="1"/>
    <col min="7431" max="7431" width="19.42578125" style="1" customWidth="1"/>
    <col min="7432" max="7680" width="9.140625" style="1"/>
    <col min="7681" max="7681" width="12" style="1" customWidth="1"/>
    <col min="7682" max="7682" width="16" style="1" customWidth="1"/>
    <col min="7683" max="7683" width="17.42578125" style="1" customWidth="1"/>
    <col min="7684" max="7684" width="16.85546875" style="1" customWidth="1"/>
    <col min="7685" max="7685" width="18" style="1" customWidth="1"/>
    <col min="7686" max="7686" width="18.5703125" style="1" customWidth="1"/>
    <col min="7687" max="7687" width="19.42578125" style="1" customWidth="1"/>
    <col min="7688" max="7936" width="9.140625" style="1"/>
    <col min="7937" max="7937" width="12" style="1" customWidth="1"/>
    <col min="7938" max="7938" width="16" style="1" customWidth="1"/>
    <col min="7939" max="7939" width="17.42578125" style="1" customWidth="1"/>
    <col min="7940" max="7940" width="16.85546875" style="1" customWidth="1"/>
    <col min="7941" max="7941" width="18" style="1" customWidth="1"/>
    <col min="7942" max="7942" width="18.5703125" style="1" customWidth="1"/>
    <col min="7943" max="7943" width="19.42578125" style="1" customWidth="1"/>
    <col min="7944" max="8192" width="9.140625" style="1"/>
    <col min="8193" max="8193" width="12" style="1" customWidth="1"/>
    <col min="8194" max="8194" width="16" style="1" customWidth="1"/>
    <col min="8195" max="8195" width="17.42578125" style="1" customWidth="1"/>
    <col min="8196" max="8196" width="16.85546875" style="1" customWidth="1"/>
    <col min="8197" max="8197" width="18" style="1" customWidth="1"/>
    <col min="8198" max="8198" width="18.5703125" style="1" customWidth="1"/>
    <col min="8199" max="8199" width="19.42578125" style="1" customWidth="1"/>
    <col min="8200" max="8448" width="9.140625" style="1"/>
    <col min="8449" max="8449" width="12" style="1" customWidth="1"/>
    <col min="8450" max="8450" width="16" style="1" customWidth="1"/>
    <col min="8451" max="8451" width="17.42578125" style="1" customWidth="1"/>
    <col min="8452" max="8452" width="16.85546875" style="1" customWidth="1"/>
    <col min="8453" max="8453" width="18" style="1" customWidth="1"/>
    <col min="8454" max="8454" width="18.5703125" style="1" customWidth="1"/>
    <col min="8455" max="8455" width="19.42578125" style="1" customWidth="1"/>
    <col min="8456" max="8704" width="9.140625" style="1"/>
    <col min="8705" max="8705" width="12" style="1" customWidth="1"/>
    <col min="8706" max="8706" width="16" style="1" customWidth="1"/>
    <col min="8707" max="8707" width="17.42578125" style="1" customWidth="1"/>
    <col min="8708" max="8708" width="16.85546875" style="1" customWidth="1"/>
    <col min="8709" max="8709" width="18" style="1" customWidth="1"/>
    <col min="8710" max="8710" width="18.5703125" style="1" customWidth="1"/>
    <col min="8711" max="8711" width="19.42578125" style="1" customWidth="1"/>
    <col min="8712" max="8960" width="9.140625" style="1"/>
    <col min="8961" max="8961" width="12" style="1" customWidth="1"/>
    <col min="8962" max="8962" width="16" style="1" customWidth="1"/>
    <col min="8963" max="8963" width="17.42578125" style="1" customWidth="1"/>
    <col min="8964" max="8964" width="16.85546875" style="1" customWidth="1"/>
    <col min="8965" max="8965" width="18" style="1" customWidth="1"/>
    <col min="8966" max="8966" width="18.5703125" style="1" customWidth="1"/>
    <col min="8967" max="8967" width="19.42578125" style="1" customWidth="1"/>
    <col min="8968" max="9216" width="9.140625" style="1"/>
    <col min="9217" max="9217" width="12" style="1" customWidth="1"/>
    <col min="9218" max="9218" width="16" style="1" customWidth="1"/>
    <col min="9219" max="9219" width="17.42578125" style="1" customWidth="1"/>
    <col min="9220" max="9220" width="16.85546875" style="1" customWidth="1"/>
    <col min="9221" max="9221" width="18" style="1" customWidth="1"/>
    <col min="9222" max="9222" width="18.5703125" style="1" customWidth="1"/>
    <col min="9223" max="9223" width="19.42578125" style="1" customWidth="1"/>
    <col min="9224" max="9472" width="9.140625" style="1"/>
    <col min="9473" max="9473" width="12" style="1" customWidth="1"/>
    <col min="9474" max="9474" width="16" style="1" customWidth="1"/>
    <col min="9475" max="9475" width="17.42578125" style="1" customWidth="1"/>
    <col min="9476" max="9476" width="16.85546875" style="1" customWidth="1"/>
    <col min="9477" max="9477" width="18" style="1" customWidth="1"/>
    <col min="9478" max="9478" width="18.5703125" style="1" customWidth="1"/>
    <col min="9479" max="9479" width="19.42578125" style="1" customWidth="1"/>
    <col min="9480" max="9728" width="9.140625" style="1"/>
    <col min="9729" max="9729" width="12" style="1" customWidth="1"/>
    <col min="9730" max="9730" width="16" style="1" customWidth="1"/>
    <col min="9731" max="9731" width="17.42578125" style="1" customWidth="1"/>
    <col min="9732" max="9732" width="16.85546875" style="1" customWidth="1"/>
    <col min="9733" max="9733" width="18" style="1" customWidth="1"/>
    <col min="9734" max="9734" width="18.5703125" style="1" customWidth="1"/>
    <col min="9735" max="9735" width="19.42578125" style="1" customWidth="1"/>
    <col min="9736" max="9984" width="9.140625" style="1"/>
    <col min="9985" max="9985" width="12" style="1" customWidth="1"/>
    <col min="9986" max="9986" width="16" style="1" customWidth="1"/>
    <col min="9987" max="9987" width="17.42578125" style="1" customWidth="1"/>
    <col min="9988" max="9988" width="16.85546875" style="1" customWidth="1"/>
    <col min="9989" max="9989" width="18" style="1" customWidth="1"/>
    <col min="9990" max="9990" width="18.5703125" style="1" customWidth="1"/>
    <col min="9991" max="9991" width="19.42578125" style="1" customWidth="1"/>
    <col min="9992" max="10240" width="9.140625" style="1"/>
    <col min="10241" max="10241" width="12" style="1" customWidth="1"/>
    <col min="10242" max="10242" width="16" style="1" customWidth="1"/>
    <col min="10243" max="10243" width="17.42578125" style="1" customWidth="1"/>
    <col min="10244" max="10244" width="16.85546875" style="1" customWidth="1"/>
    <col min="10245" max="10245" width="18" style="1" customWidth="1"/>
    <col min="10246" max="10246" width="18.5703125" style="1" customWidth="1"/>
    <col min="10247" max="10247" width="19.42578125" style="1" customWidth="1"/>
    <col min="10248" max="10496" width="9.140625" style="1"/>
    <col min="10497" max="10497" width="12" style="1" customWidth="1"/>
    <col min="10498" max="10498" width="16" style="1" customWidth="1"/>
    <col min="10499" max="10499" width="17.42578125" style="1" customWidth="1"/>
    <col min="10500" max="10500" width="16.85546875" style="1" customWidth="1"/>
    <col min="10501" max="10501" width="18" style="1" customWidth="1"/>
    <col min="10502" max="10502" width="18.5703125" style="1" customWidth="1"/>
    <col min="10503" max="10503" width="19.42578125" style="1" customWidth="1"/>
    <col min="10504" max="10752" width="9.140625" style="1"/>
    <col min="10753" max="10753" width="12" style="1" customWidth="1"/>
    <col min="10754" max="10754" width="16" style="1" customWidth="1"/>
    <col min="10755" max="10755" width="17.42578125" style="1" customWidth="1"/>
    <col min="10756" max="10756" width="16.85546875" style="1" customWidth="1"/>
    <col min="10757" max="10757" width="18" style="1" customWidth="1"/>
    <col min="10758" max="10758" width="18.5703125" style="1" customWidth="1"/>
    <col min="10759" max="10759" width="19.42578125" style="1" customWidth="1"/>
    <col min="10760" max="11008" width="9.140625" style="1"/>
    <col min="11009" max="11009" width="12" style="1" customWidth="1"/>
    <col min="11010" max="11010" width="16" style="1" customWidth="1"/>
    <col min="11011" max="11011" width="17.42578125" style="1" customWidth="1"/>
    <col min="11012" max="11012" width="16.85546875" style="1" customWidth="1"/>
    <col min="11013" max="11013" width="18" style="1" customWidth="1"/>
    <col min="11014" max="11014" width="18.5703125" style="1" customWidth="1"/>
    <col min="11015" max="11015" width="19.42578125" style="1" customWidth="1"/>
    <col min="11016" max="11264" width="9.140625" style="1"/>
    <col min="11265" max="11265" width="12" style="1" customWidth="1"/>
    <col min="11266" max="11266" width="16" style="1" customWidth="1"/>
    <col min="11267" max="11267" width="17.42578125" style="1" customWidth="1"/>
    <col min="11268" max="11268" width="16.85546875" style="1" customWidth="1"/>
    <col min="11269" max="11269" width="18" style="1" customWidth="1"/>
    <col min="11270" max="11270" width="18.5703125" style="1" customWidth="1"/>
    <col min="11271" max="11271" width="19.42578125" style="1" customWidth="1"/>
    <col min="11272" max="11520" width="9.140625" style="1"/>
    <col min="11521" max="11521" width="12" style="1" customWidth="1"/>
    <col min="11522" max="11522" width="16" style="1" customWidth="1"/>
    <col min="11523" max="11523" width="17.42578125" style="1" customWidth="1"/>
    <col min="11524" max="11524" width="16.85546875" style="1" customWidth="1"/>
    <col min="11525" max="11525" width="18" style="1" customWidth="1"/>
    <col min="11526" max="11526" width="18.5703125" style="1" customWidth="1"/>
    <col min="11527" max="11527" width="19.42578125" style="1" customWidth="1"/>
    <col min="11528" max="11776" width="9.140625" style="1"/>
    <col min="11777" max="11777" width="12" style="1" customWidth="1"/>
    <col min="11778" max="11778" width="16" style="1" customWidth="1"/>
    <col min="11779" max="11779" width="17.42578125" style="1" customWidth="1"/>
    <col min="11780" max="11780" width="16.85546875" style="1" customWidth="1"/>
    <col min="11781" max="11781" width="18" style="1" customWidth="1"/>
    <col min="11782" max="11782" width="18.5703125" style="1" customWidth="1"/>
    <col min="11783" max="11783" width="19.42578125" style="1" customWidth="1"/>
    <col min="11784" max="12032" width="9.140625" style="1"/>
    <col min="12033" max="12033" width="12" style="1" customWidth="1"/>
    <col min="12034" max="12034" width="16" style="1" customWidth="1"/>
    <col min="12035" max="12035" width="17.42578125" style="1" customWidth="1"/>
    <col min="12036" max="12036" width="16.85546875" style="1" customWidth="1"/>
    <col min="12037" max="12037" width="18" style="1" customWidth="1"/>
    <col min="12038" max="12038" width="18.5703125" style="1" customWidth="1"/>
    <col min="12039" max="12039" width="19.42578125" style="1" customWidth="1"/>
    <col min="12040" max="12288" width="9.140625" style="1"/>
    <col min="12289" max="12289" width="12" style="1" customWidth="1"/>
    <col min="12290" max="12290" width="16" style="1" customWidth="1"/>
    <col min="12291" max="12291" width="17.42578125" style="1" customWidth="1"/>
    <col min="12292" max="12292" width="16.85546875" style="1" customWidth="1"/>
    <col min="12293" max="12293" width="18" style="1" customWidth="1"/>
    <col min="12294" max="12294" width="18.5703125" style="1" customWidth="1"/>
    <col min="12295" max="12295" width="19.42578125" style="1" customWidth="1"/>
    <col min="12296" max="12544" width="9.140625" style="1"/>
    <col min="12545" max="12545" width="12" style="1" customWidth="1"/>
    <col min="12546" max="12546" width="16" style="1" customWidth="1"/>
    <col min="12547" max="12547" width="17.42578125" style="1" customWidth="1"/>
    <col min="12548" max="12548" width="16.85546875" style="1" customWidth="1"/>
    <col min="12549" max="12549" width="18" style="1" customWidth="1"/>
    <col min="12550" max="12550" width="18.5703125" style="1" customWidth="1"/>
    <col min="12551" max="12551" width="19.42578125" style="1" customWidth="1"/>
    <col min="12552" max="12800" width="9.140625" style="1"/>
    <col min="12801" max="12801" width="12" style="1" customWidth="1"/>
    <col min="12802" max="12802" width="16" style="1" customWidth="1"/>
    <col min="12803" max="12803" width="17.42578125" style="1" customWidth="1"/>
    <col min="12804" max="12804" width="16.85546875" style="1" customWidth="1"/>
    <col min="12805" max="12805" width="18" style="1" customWidth="1"/>
    <col min="12806" max="12806" width="18.5703125" style="1" customWidth="1"/>
    <col min="12807" max="12807" width="19.42578125" style="1" customWidth="1"/>
    <col min="12808" max="13056" width="9.140625" style="1"/>
    <col min="13057" max="13057" width="12" style="1" customWidth="1"/>
    <col min="13058" max="13058" width="16" style="1" customWidth="1"/>
    <col min="13059" max="13059" width="17.42578125" style="1" customWidth="1"/>
    <col min="13060" max="13060" width="16.85546875" style="1" customWidth="1"/>
    <col min="13061" max="13061" width="18" style="1" customWidth="1"/>
    <col min="13062" max="13062" width="18.5703125" style="1" customWidth="1"/>
    <col min="13063" max="13063" width="19.42578125" style="1" customWidth="1"/>
    <col min="13064" max="13312" width="9.140625" style="1"/>
    <col min="13313" max="13313" width="12" style="1" customWidth="1"/>
    <col min="13314" max="13314" width="16" style="1" customWidth="1"/>
    <col min="13315" max="13315" width="17.42578125" style="1" customWidth="1"/>
    <col min="13316" max="13316" width="16.85546875" style="1" customWidth="1"/>
    <col min="13317" max="13317" width="18" style="1" customWidth="1"/>
    <col min="13318" max="13318" width="18.5703125" style="1" customWidth="1"/>
    <col min="13319" max="13319" width="19.42578125" style="1" customWidth="1"/>
    <col min="13320" max="13568" width="9.140625" style="1"/>
    <col min="13569" max="13569" width="12" style="1" customWidth="1"/>
    <col min="13570" max="13570" width="16" style="1" customWidth="1"/>
    <col min="13571" max="13571" width="17.42578125" style="1" customWidth="1"/>
    <col min="13572" max="13572" width="16.85546875" style="1" customWidth="1"/>
    <col min="13573" max="13573" width="18" style="1" customWidth="1"/>
    <col min="13574" max="13574" width="18.5703125" style="1" customWidth="1"/>
    <col min="13575" max="13575" width="19.42578125" style="1" customWidth="1"/>
    <col min="13576" max="13824" width="9.140625" style="1"/>
    <col min="13825" max="13825" width="12" style="1" customWidth="1"/>
    <col min="13826" max="13826" width="16" style="1" customWidth="1"/>
    <col min="13827" max="13827" width="17.42578125" style="1" customWidth="1"/>
    <col min="13828" max="13828" width="16.85546875" style="1" customWidth="1"/>
    <col min="13829" max="13829" width="18" style="1" customWidth="1"/>
    <col min="13830" max="13830" width="18.5703125" style="1" customWidth="1"/>
    <col min="13831" max="13831" width="19.42578125" style="1" customWidth="1"/>
    <col min="13832" max="14080" width="9.140625" style="1"/>
    <col min="14081" max="14081" width="12" style="1" customWidth="1"/>
    <col min="14082" max="14082" width="16" style="1" customWidth="1"/>
    <col min="14083" max="14083" width="17.42578125" style="1" customWidth="1"/>
    <col min="14084" max="14084" width="16.85546875" style="1" customWidth="1"/>
    <col min="14085" max="14085" width="18" style="1" customWidth="1"/>
    <col min="14086" max="14086" width="18.5703125" style="1" customWidth="1"/>
    <col min="14087" max="14087" width="19.42578125" style="1" customWidth="1"/>
    <col min="14088" max="14336" width="9.140625" style="1"/>
    <col min="14337" max="14337" width="12" style="1" customWidth="1"/>
    <col min="14338" max="14338" width="16" style="1" customWidth="1"/>
    <col min="14339" max="14339" width="17.42578125" style="1" customWidth="1"/>
    <col min="14340" max="14340" width="16.85546875" style="1" customWidth="1"/>
    <col min="14341" max="14341" width="18" style="1" customWidth="1"/>
    <col min="14342" max="14342" width="18.5703125" style="1" customWidth="1"/>
    <col min="14343" max="14343" width="19.42578125" style="1" customWidth="1"/>
    <col min="14344" max="14592" width="9.140625" style="1"/>
    <col min="14593" max="14593" width="12" style="1" customWidth="1"/>
    <col min="14594" max="14594" width="16" style="1" customWidth="1"/>
    <col min="14595" max="14595" width="17.42578125" style="1" customWidth="1"/>
    <col min="14596" max="14596" width="16.85546875" style="1" customWidth="1"/>
    <col min="14597" max="14597" width="18" style="1" customWidth="1"/>
    <col min="14598" max="14598" width="18.5703125" style="1" customWidth="1"/>
    <col min="14599" max="14599" width="19.42578125" style="1" customWidth="1"/>
    <col min="14600" max="14848" width="9.140625" style="1"/>
    <col min="14849" max="14849" width="12" style="1" customWidth="1"/>
    <col min="14850" max="14850" width="16" style="1" customWidth="1"/>
    <col min="14851" max="14851" width="17.42578125" style="1" customWidth="1"/>
    <col min="14852" max="14852" width="16.85546875" style="1" customWidth="1"/>
    <col min="14853" max="14853" width="18" style="1" customWidth="1"/>
    <col min="14854" max="14854" width="18.5703125" style="1" customWidth="1"/>
    <col min="14855" max="14855" width="19.42578125" style="1" customWidth="1"/>
    <col min="14856" max="15104" width="9.140625" style="1"/>
    <col min="15105" max="15105" width="12" style="1" customWidth="1"/>
    <col min="15106" max="15106" width="16" style="1" customWidth="1"/>
    <col min="15107" max="15107" width="17.42578125" style="1" customWidth="1"/>
    <col min="15108" max="15108" width="16.85546875" style="1" customWidth="1"/>
    <col min="15109" max="15109" width="18" style="1" customWidth="1"/>
    <col min="15110" max="15110" width="18.5703125" style="1" customWidth="1"/>
    <col min="15111" max="15111" width="19.42578125" style="1" customWidth="1"/>
    <col min="15112" max="15360" width="9.140625" style="1"/>
    <col min="15361" max="15361" width="12" style="1" customWidth="1"/>
    <col min="15362" max="15362" width="16" style="1" customWidth="1"/>
    <col min="15363" max="15363" width="17.42578125" style="1" customWidth="1"/>
    <col min="15364" max="15364" width="16.85546875" style="1" customWidth="1"/>
    <col min="15365" max="15365" width="18" style="1" customWidth="1"/>
    <col min="15366" max="15366" width="18.5703125" style="1" customWidth="1"/>
    <col min="15367" max="15367" width="19.42578125" style="1" customWidth="1"/>
    <col min="15368" max="15616" width="9.140625" style="1"/>
    <col min="15617" max="15617" width="12" style="1" customWidth="1"/>
    <col min="15618" max="15618" width="16" style="1" customWidth="1"/>
    <col min="15619" max="15619" width="17.42578125" style="1" customWidth="1"/>
    <col min="15620" max="15620" width="16.85546875" style="1" customWidth="1"/>
    <col min="15621" max="15621" width="18" style="1" customWidth="1"/>
    <col min="15622" max="15622" width="18.5703125" style="1" customWidth="1"/>
    <col min="15623" max="15623" width="19.42578125" style="1" customWidth="1"/>
    <col min="15624" max="15872" width="9.140625" style="1"/>
    <col min="15873" max="15873" width="12" style="1" customWidth="1"/>
    <col min="15874" max="15874" width="16" style="1" customWidth="1"/>
    <col min="15875" max="15875" width="17.42578125" style="1" customWidth="1"/>
    <col min="15876" max="15876" width="16.85546875" style="1" customWidth="1"/>
    <col min="15877" max="15877" width="18" style="1" customWidth="1"/>
    <col min="15878" max="15878" width="18.5703125" style="1" customWidth="1"/>
    <col min="15879" max="15879" width="19.42578125" style="1" customWidth="1"/>
    <col min="15880" max="16128" width="9.140625" style="1"/>
    <col min="16129" max="16129" width="12" style="1" customWidth="1"/>
    <col min="16130" max="16130" width="16" style="1" customWidth="1"/>
    <col min="16131" max="16131" width="17.42578125" style="1" customWidth="1"/>
    <col min="16132" max="16132" width="16.85546875" style="1" customWidth="1"/>
    <col min="16133" max="16133" width="18" style="1" customWidth="1"/>
    <col min="16134" max="16134" width="18.5703125" style="1" customWidth="1"/>
    <col min="16135" max="16135" width="19.42578125" style="1" customWidth="1"/>
    <col min="16136" max="16384" width="9.140625" style="1"/>
  </cols>
  <sheetData>
    <row r="1" spans="1:7" s="3" customFormat="1" ht="18.75" x14ac:dyDescent="0.3">
      <c r="A1" s="47" t="s">
        <v>66</v>
      </c>
    </row>
    <row r="2" spans="1:7" x14ac:dyDescent="0.2">
      <c r="A2" s="33" t="s">
        <v>34</v>
      </c>
      <c r="B2" s="5" t="s">
        <v>35</v>
      </c>
      <c r="C2" s="5" t="s">
        <v>36</v>
      </c>
      <c r="D2" s="5" t="s">
        <v>37</v>
      </c>
      <c r="E2" s="5" t="s">
        <v>38</v>
      </c>
      <c r="F2" s="5" t="s">
        <v>38</v>
      </c>
    </row>
    <row r="3" spans="1:7" x14ac:dyDescent="0.2">
      <c r="A3" s="33" t="s">
        <v>39</v>
      </c>
      <c r="B3" s="34">
        <v>109375</v>
      </c>
      <c r="C3" s="34">
        <v>59530</v>
      </c>
      <c r="D3" s="34">
        <v>164806</v>
      </c>
      <c r="E3" s="34">
        <v>148810</v>
      </c>
      <c r="F3" s="34">
        <v>83334</v>
      </c>
    </row>
    <row r="4" spans="1:7" x14ac:dyDescent="0.2">
      <c r="A4" s="33" t="s">
        <v>40</v>
      </c>
      <c r="B4" s="35">
        <v>39844</v>
      </c>
      <c r="C4" s="35">
        <v>40574</v>
      </c>
      <c r="D4" s="35">
        <v>41305</v>
      </c>
      <c r="E4" s="35">
        <v>43485</v>
      </c>
      <c r="F4" s="35">
        <v>43850</v>
      </c>
    </row>
    <row r="5" spans="1:7" x14ac:dyDescent="0.2">
      <c r="A5" s="33" t="s">
        <v>41</v>
      </c>
      <c r="B5" s="35">
        <v>42735</v>
      </c>
      <c r="C5" s="35">
        <v>45657</v>
      </c>
      <c r="D5" s="35">
        <v>44196</v>
      </c>
      <c r="E5" s="35">
        <v>48568</v>
      </c>
      <c r="F5" s="35">
        <v>45646</v>
      </c>
    </row>
    <row r="6" spans="1:7" x14ac:dyDescent="0.2">
      <c r="A6" s="33" t="s">
        <v>42</v>
      </c>
      <c r="B6" s="5" t="s">
        <v>43</v>
      </c>
      <c r="C6" s="5" t="s">
        <v>44</v>
      </c>
      <c r="D6" s="5" t="s">
        <v>45</v>
      </c>
      <c r="E6" s="5" t="s">
        <v>46</v>
      </c>
      <c r="F6" s="5" t="s">
        <v>46</v>
      </c>
    </row>
    <row r="7" spans="1:7" ht="15" customHeight="1" x14ac:dyDescent="0.2">
      <c r="A7" s="32"/>
      <c r="B7" s="32"/>
      <c r="C7" s="32"/>
      <c r="D7" s="32"/>
      <c r="E7" s="32"/>
      <c r="F7" s="32"/>
    </row>
    <row r="8" spans="1:7" ht="15" customHeight="1" x14ac:dyDescent="0.2">
      <c r="B8" s="36" t="s">
        <v>47</v>
      </c>
      <c r="C8" s="36" t="s">
        <v>48</v>
      </c>
      <c r="D8" s="36" t="s">
        <v>49</v>
      </c>
      <c r="E8" s="36" t="s">
        <v>50</v>
      </c>
      <c r="F8" s="36" t="s">
        <v>51</v>
      </c>
    </row>
    <row r="9" spans="1:7" ht="15" customHeight="1" x14ac:dyDescent="0.2">
      <c r="B9" s="37">
        <v>10500000</v>
      </c>
      <c r="C9" s="38">
        <v>10000000</v>
      </c>
      <c r="D9" s="37">
        <v>15821402.220000001</v>
      </c>
      <c r="E9" s="38">
        <v>25000000</v>
      </c>
      <c r="F9" s="37">
        <v>5000000</v>
      </c>
      <c r="G9" s="39" t="s">
        <v>52</v>
      </c>
    </row>
    <row r="10" spans="1:7" ht="15" customHeight="1" x14ac:dyDescent="0.2">
      <c r="B10" s="36" t="s">
        <v>53</v>
      </c>
      <c r="C10" s="36" t="s">
        <v>53</v>
      </c>
      <c r="D10" s="36" t="s">
        <v>53</v>
      </c>
      <c r="E10" s="36" t="s">
        <v>53</v>
      </c>
      <c r="F10" s="36" t="s">
        <v>53</v>
      </c>
      <c r="G10" s="40"/>
    </row>
    <row r="11" spans="1:7" ht="15" customHeight="1" x14ac:dyDescent="0.2">
      <c r="A11" s="41">
        <v>2009</v>
      </c>
      <c r="B11" s="42">
        <v>1312500</v>
      </c>
      <c r="C11" s="36"/>
      <c r="D11" s="36"/>
      <c r="E11" s="36"/>
      <c r="F11" s="36"/>
      <c r="G11" s="43">
        <f t="shared" ref="G11:G19" si="0">SUM(B11:F11)</f>
        <v>1312500</v>
      </c>
    </row>
    <row r="12" spans="1:7" ht="15" customHeight="1" x14ac:dyDescent="0.2">
      <c r="A12" s="41">
        <v>2010</v>
      </c>
      <c r="B12" s="42">
        <v>1312500</v>
      </c>
      <c r="C12" s="36"/>
      <c r="D12" s="36"/>
      <c r="E12" s="36"/>
      <c r="F12" s="36"/>
      <c r="G12" s="43">
        <f t="shared" si="0"/>
        <v>1312500</v>
      </c>
    </row>
    <row r="13" spans="1:7" ht="15" customHeight="1" x14ac:dyDescent="0.2">
      <c r="A13" s="41">
        <v>2011</v>
      </c>
      <c r="B13" s="42">
        <v>1312500</v>
      </c>
      <c r="C13" s="62">
        <v>654830</v>
      </c>
      <c r="D13" s="36"/>
      <c r="E13" s="36"/>
      <c r="F13" s="36"/>
      <c r="G13" s="43">
        <f t="shared" si="0"/>
        <v>1967330</v>
      </c>
    </row>
    <row r="14" spans="1:7" ht="15" customHeight="1" x14ac:dyDescent="0.2">
      <c r="A14" s="41">
        <v>2012</v>
      </c>
      <c r="B14" s="42">
        <v>1312500</v>
      </c>
      <c r="C14" s="62">
        <v>773890</v>
      </c>
      <c r="D14" s="36"/>
      <c r="E14" s="36"/>
      <c r="F14" s="36"/>
      <c r="G14" s="43">
        <f t="shared" si="0"/>
        <v>2086390</v>
      </c>
    </row>
    <row r="15" spans="1:7" ht="15" customHeight="1" x14ac:dyDescent="0.2">
      <c r="A15" s="41">
        <v>2013</v>
      </c>
      <c r="B15" s="42">
        <v>1312500</v>
      </c>
      <c r="C15" s="62">
        <v>714360</v>
      </c>
      <c r="D15" s="42">
        <v>1977672</v>
      </c>
      <c r="E15" s="36"/>
      <c r="F15" s="36"/>
      <c r="G15" s="43">
        <f t="shared" si="0"/>
        <v>4004532</v>
      </c>
    </row>
    <row r="16" spans="1:7" ht="15" customHeight="1" x14ac:dyDescent="0.2">
      <c r="A16" s="41">
        <v>2014</v>
      </c>
      <c r="B16" s="42">
        <v>1312500</v>
      </c>
      <c r="C16" s="62">
        <v>714360</v>
      </c>
      <c r="D16" s="42">
        <v>1977672</v>
      </c>
      <c r="E16" s="36"/>
      <c r="F16" s="36"/>
      <c r="G16" s="43">
        <f t="shared" si="0"/>
        <v>4004532</v>
      </c>
    </row>
    <row r="17" spans="1:7" ht="15" customHeight="1" x14ac:dyDescent="0.2">
      <c r="A17" s="41">
        <v>2015</v>
      </c>
      <c r="B17" s="42">
        <v>1312500</v>
      </c>
      <c r="C17" s="62">
        <v>714360</v>
      </c>
      <c r="D17" s="42">
        <v>1977672</v>
      </c>
      <c r="E17" s="36"/>
      <c r="F17" s="36"/>
      <c r="G17" s="43">
        <f t="shared" si="0"/>
        <v>4004532</v>
      </c>
    </row>
    <row r="18" spans="1:7" ht="15" customHeight="1" x14ac:dyDescent="0.2">
      <c r="A18" s="41">
        <v>2016</v>
      </c>
      <c r="B18" s="42">
        <v>1203125</v>
      </c>
      <c r="C18" s="63">
        <v>654830</v>
      </c>
      <c r="D18" s="42">
        <v>1977672</v>
      </c>
      <c r="E18" s="36"/>
      <c r="F18" s="36"/>
      <c r="G18" s="43">
        <f t="shared" si="0"/>
        <v>3835627</v>
      </c>
    </row>
    <row r="19" spans="1:7" ht="15" customHeight="1" x14ac:dyDescent="0.2">
      <c r="A19" s="41">
        <v>2017</v>
      </c>
      <c r="B19" s="42">
        <v>109375</v>
      </c>
      <c r="C19" s="63">
        <v>773890</v>
      </c>
      <c r="D19" s="42">
        <v>1977672</v>
      </c>
      <c r="E19" s="36"/>
      <c r="F19" s="36"/>
      <c r="G19" s="43">
        <f t="shared" si="0"/>
        <v>2860937</v>
      </c>
    </row>
    <row r="20" spans="1:7" ht="15" customHeight="1" x14ac:dyDescent="0.2">
      <c r="A20" s="41">
        <v>2018</v>
      </c>
      <c r="B20" s="42"/>
      <c r="C20" s="50">
        <v>714360</v>
      </c>
      <c r="D20" s="42">
        <v>1977672</v>
      </c>
      <c r="E20" s="46"/>
      <c r="F20" s="46"/>
      <c r="G20" s="43">
        <f t="shared" ref="G20:G34" si="1">SUM(C20:F20)</f>
        <v>2692032</v>
      </c>
    </row>
    <row r="21" spans="1:7" ht="15" customHeight="1" x14ac:dyDescent="0.25">
      <c r="A21" s="41">
        <v>2019</v>
      </c>
      <c r="B21" s="44"/>
      <c r="C21" s="50">
        <v>714360</v>
      </c>
      <c r="D21" s="50">
        <v>1977672</v>
      </c>
      <c r="E21" s="80">
        <v>1785720</v>
      </c>
      <c r="F21" s="46"/>
      <c r="G21" s="60">
        <f t="shared" si="1"/>
        <v>4477752</v>
      </c>
    </row>
    <row r="22" spans="1:7" ht="15" customHeight="1" x14ac:dyDescent="0.25">
      <c r="A22" s="41">
        <v>2020</v>
      </c>
      <c r="B22" s="44"/>
      <c r="C22" s="50">
        <v>714360</v>
      </c>
      <c r="D22" s="42">
        <v>1977698.22</v>
      </c>
      <c r="E22" s="81">
        <v>1785720</v>
      </c>
      <c r="F22" s="42">
        <v>1000008</v>
      </c>
      <c r="G22" s="61">
        <f t="shared" si="1"/>
        <v>5477786.2199999997</v>
      </c>
    </row>
    <row r="23" spans="1:7" ht="15" customHeight="1" x14ac:dyDescent="0.2">
      <c r="A23" s="41">
        <v>2021</v>
      </c>
      <c r="B23" s="42"/>
      <c r="C23" s="42">
        <v>714360</v>
      </c>
      <c r="D23" s="42"/>
      <c r="E23" s="80">
        <v>1785720</v>
      </c>
      <c r="F23" s="42">
        <v>1000008</v>
      </c>
      <c r="G23" s="60">
        <f t="shared" si="1"/>
        <v>3500088</v>
      </c>
    </row>
    <row r="24" spans="1:7" ht="15" customHeight="1" x14ac:dyDescent="0.2">
      <c r="A24" s="41">
        <v>2022</v>
      </c>
      <c r="B24" s="42"/>
      <c r="C24" s="42">
        <v>714360</v>
      </c>
      <c r="D24" s="42"/>
      <c r="E24" s="80">
        <v>1785720</v>
      </c>
      <c r="F24" s="42">
        <v>1000008</v>
      </c>
      <c r="G24" s="60">
        <f t="shared" si="1"/>
        <v>3500088</v>
      </c>
    </row>
    <row r="25" spans="1:7" ht="15" customHeight="1" x14ac:dyDescent="0.2">
      <c r="A25" s="41">
        <v>2023</v>
      </c>
      <c r="B25" s="42"/>
      <c r="C25" s="42">
        <v>714360</v>
      </c>
      <c r="D25" s="42"/>
      <c r="E25" s="80">
        <v>1785720</v>
      </c>
      <c r="F25" s="42">
        <v>1000008</v>
      </c>
      <c r="G25" s="60">
        <f t="shared" si="1"/>
        <v>3500088</v>
      </c>
    </row>
    <row r="26" spans="1:7" ht="15" customHeight="1" x14ac:dyDescent="0.2">
      <c r="A26" s="41">
        <v>2024</v>
      </c>
      <c r="B26" s="42"/>
      <c r="C26" s="42">
        <v>713320</v>
      </c>
      <c r="D26" s="42"/>
      <c r="E26" s="80">
        <v>1785720</v>
      </c>
      <c r="F26" s="42">
        <v>999968</v>
      </c>
      <c r="G26" s="60">
        <f t="shared" si="1"/>
        <v>3499008</v>
      </c>
    </row>
    <row r="27" spans="1:7" ht="15" customHeight="1" x14ac:dyDescent="0.2">
      <c r="A27" s="41">
        <v>2025</v>
      </c>
      <c r="B27" s="42"/>
      <c r="C27" s="42"/>
      <c r="D27" s="42"/>
      <c r="E27" s="80">
        <v>1785720</v>
      </c>
      <c r="F27" s="42"/>
      <c r="G27" s="43">
        <f t="shared" si="1"/>
        <v>1785720</v>
      </c>
    </row>
    <row r="28" spans="1:7" ht="15" customHeight="1" x14ac:dyDescent="0.2">
      <c r="A28" s="41">
        <v>2026</v>
      </c>
      <c r="B28" s="42"/>
      <c r="C28" s="42"/>
      <c r="D28" s="42"/>
      <c r="E28" s="80">
        <v>1785720</v>
      </c>
      <c r="F28" s="42"/>
      <c r="G28" s="43">
        <f t="shared" si="1"/>
        <v>1785720</v>
      </c>
    </row>
    <row r="29" spans="1:7" ht="15" x14ac:dyDescent="0.25">
      <c r="A29" s="58">
        <v>2027</v>
      </c>
      <c r="B29" s="59"/>
      <c r="C29" s="59"/>
      <c r="D29" s="59"/>
      <c r="E29" s="82">
        <v>1785720</v>
      </c>
      <c r="F29" s="59"/>
      <c r="G29" s="59">
        <f t="shared" si="1"/>
        <v>1785720</v>
      </c>
    </row>
    <row r="30" spans="1:7" ht="15" x14ac:dyDescent="0.25">
      <c r="A30" s="58">
        <v>2028</v>
      </c>
      <c r="B30" s="59"/>
      <c r="C30" s="59"/>
      <c r="D30" s="59"/>
      <c r="E30" s="82">
        <v>1785720</v>
      </c>
      <c r="F30" s="59"/>
      <c r="G30" s="59">
        <f t="shared" si="1"/>
        <v>1785720</v>
      </c>
    </row>
    <row r="31" spans="1:7" ht="15" customHeight="1" x14ac:dyDescent="0.2">
      <c r="A31" s="41">
        <v>2029</v>
      </c>
      <c r="B31" s="37"/>
      <c r="C31" s="37"/>
      <c r="D31" s="37"/>
      <c r="E31" s="80">
        <v>1785720</v>
      </c>
      <c r="F31" s="42"/>
      <c r="G31" s="84">
        <f t="shared" si="1"/>
        <v>1785720</v>
      </c>
    </row>
    <row r="32" spans="1:7" ht="15" customHeight="1" x14ac:dyDescent="0.2">
      <c r="A32" s="41">
        <v>2030</v>
      </c>
      <c r="B32" s="42"/>
      <c r="C32" s="42"/>
      <c r="D32" s="42"/>
      <c r="E32" s="80">
        <v>1785720</v>
      </c>
      <c r="F32" s="42"/>
      <c r="G32" s="43">
        <f t="shared" si="1"/>
        <v>1785720</v>
      </c>
    </row>
    <row r="33" spans="1:7" ht="15" customHeight="1" x14ac:dyDescent="0.2">
      <c r="A33" s="41">
        <v>2031</v>
      </c>
      <c r="B33" s="42"/>
      <c r="C33" s="42"/>
      <c r="D33" s="42"/>
      <c r="E33" s="80">
        <v>1785720</v>
      </c>
      <c r="F33" s="42"/>
      <c r="G33" s="43">
        <f t="shared" si="1"/>
        <v>1785720</v>
      </c>
    </row>
    <row r="34" spans="1:7" ht="15" customHeight="1" x14ac:dyDescent="0.2">
      <c r="A34" s="41">
        <v>2032</v>
      </c>
      <c r="B34" s="42"/>
      <c r="C34" s="42"/>
      <c r="D34" s="42"/>
      <c r="E34" s="80">
        <v>1785640</v>
      </c>
      <c r="F34" s="42"/>
      <c r="G34" s="43">
        <f t="shared" si="1"/>
        <v>1785640</v>
      </c>
    </row>
    <row r="35" spans="1:7" ht="15" customHeight="1" x14ac:dyDescent="0.2">
      <c r="A35" s="41" t="s">
        <v>54</v>
      </c>
      <c r="B35" s="37">
        <f>SUM(B11:B34)</f>
        <v>10500000</v>
      </c>
      <c r="C35" s="37">
        <f>SUM(C13:C34)</f>
        <v>10000000</v>
      </c>
      <c r="D35" s="37">
        <f>SUM(D15:D34)</f>
        <v>15821402.220000001</v>
      </c>
      <c r="E35" s="83">
        <f>SUM(E20:E34)</f>
        <v>25000000</v>
      </c>
      <c r="F35" s="37">
        <f>SUM(F20:F34)</f>
        <v>5000000</v>
      </c>
      <c r="G35" s="45">
        <f>SUM(G20:G34)</f>
        <v>40932522.219999999</v>
      </c>
    </row>
    <row r="36" spans="1:7" x14ac:dyDescent="0.2">
      <c r="B36" s="40" t="s">
        <v>57</v>
      </c>
      <c r="C36" s="40" t="s">
        <v>57</v>
      </c>
      <c r="D36" s="40" t="s">
        <v>57</v>
      </c>
      <c r="E36" s="79" t="s">
        <v>62</v>
      </c>
      <c r="F36" s="40" t="s">
        <v>57</v>
      </c>
    </row>
    <row r="37" spans="1:7" x14ac:dyDescent="0.2">
      <c r="E37" s="46"/>
      <c r="F37" s="46"/>
    </row>
  </sheetData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6"/>
  <sheetViews>
    <sheetView topLeftCell="A4" workbookViewId="0">
      <selection activeCell="E16" sqref="E16"/>
    </sheetView>
  </sheetViews>
  <sheetFormatPr defaultColWidth="9.140625" defaultRowHeight="12.75" x14ac:dyDescent="0.2"/>
  <cols>
    <col min="1" max="1" width="4.5703125" style="1" customWidth="1"/>
    <col min="2" max="2" width="30.42578125" style="1" customWidth="1"/>
    <col min="3" max="4" width="15.7109375" style="4" customWidth="1"/>
    <col min="5" max="5" width="14.28515625" style="1" customWidth="1"/>
    <col min="6" max="16384" width="9.140625" style="1"/>
  </cols>
  <sheetData>
    <row r="1" spans="1:5" s="48" customFormat="1" ht="18.75" x14ac:dyDescent="0.3">
      <c r="A1" s="47" t="s">
        <v>63</v>
      </c>
      <c r="C1" s="49"/>
      <c r="D1" s="49"/>
    </row>
    <row r="2" spans="1:5" ht="18.75" x14ac:dyDescent="0.3">
      <c r="A2" s="3"/>
      <c r="C2" s="13"/>
      <c r="D2" s="13"/>
      <c r="E2" s="13"/>
    </row>
    <row r="3" spans="1:5" ht="18.75" x14ac:dyDescent="0.3">
      <c r="A3" s="3"/>
      <c r="C3" s="13" t="s">
        <v>20</v>
      </c>
      <c r="D3" s="13" t="s">
        <v>20</v>
      </c>
    </row>
    <row r="4" spans="1:5" ht="18.75" x14ac:dyDescent="0.3">
      <c r="A4" s="3"/>
      <c r="C4" s="51">
        <v>2027</v>
      </c>
      <c r="D4" s="51">
        <v>2028</v>
      </c>
    </row>
    <row r="5" spans="1:5" ht="22.5" x14ac:dyDescent="0.3">
      <c r="A5" s="3"/>
      <c r="C5" s="52" t="s">
        <v>32</v>
      </c>
      <c r="D5" s="52" t="s">
        <v>32</v>
      </c>
    </row>
    <row r="6" spans="1:5" x14ac:dyDescent="0.2">
      <c r="C6" s="1"/>
      <c r="D6" s="1"/>
    </row>
    <row r="7" spans="1:5" x14ac:dyDescent="0.2">
      <c r="A7" s="15" t="s">
        <v>8</v>
      </c>
      <c r="B7" s="16" t="s">
        <v>3</v>
      </c>
      <c r="C7" s="18"/>
      <c r="D7" s="18"/>
    </row>
    <row r="8" spans="1:5" x14ac:dyDescent="0.2">
      <c r="A8" s="19">
        <v>1</v>
      </c>
      <c r="B8" s="6" t="s">
        <v>4</v>
      </c>
      <c r="C8" s="53">
        <v>227605000</v>
      </c>
      <c r="D8" s="53">
        <v>230000000</v>
      </c>
    </row>
    <row r="9" spans="1:5" x14ac:dyDescent="0.2">
      <c r="A9" s="19">
        <v>2</v>
      </c>
      <c r="B9" s="6" t="s">
        <v>5</v>
      </c>
      <c r="C9" s="53">
        <v>50000000</v>
      </c>
      <c r="D9" s="53">
        <v>50000000</v>
      </c>
    </row>
    <row r="10" spans="1:5" x14ac:dyDescent="0.2">
      <c r="A10" s="19">
        <v>3</v>
      </c>
      <c r="B10" s="6" t="s">
        <v>6</v>
      </c>
      <c r="C10" s="53"/>
      <c r="D10" s="53"/>
    </row>
    <row r="11" spans="1:5" x14ac:dyDescent="0.2">
      <c r="A11" s="19">
        <v>4</v>
      </c>
      <c r="B11" s="6" t="s">
        <v>10</v>
      </c>
      <c r="C11" s="53">
        <v>6600000</v>
      </c>
      <c r="D11" s="53">
        <v>6600000</v>
      </c>
    </row>
    <row r="12" spans="1:5" ht="22.5" x14ac:dyDescent="0.2">
      <c r="A12" s="19">
        <v>4</v>
      </c>
      <c r="B12" s="6" t="s">
        <v>56</v>
      </c>
      <c r="C12" s="53"/>
      <c r="D12" s="53"/>
    </row>
    <row r="13" spans="1:5" x14ac:dyDescent="0.2">
      <c r="A13" s="19">
        <v>4</v>
      </c>
      <c r="B13" s="6" t="s">
        <v>22</v>
      </c>
      <c r="C13" s="53"/>
      <c r="D13" s="53"/>
    </row>
    <row r="14" spans="1:5" x14ac:dyDescent="0.2">
      <c r="A14" s="19">
        <v>4</v>
      </c>
      <c r="B14" s="6" t="s">
        <v>18</v>
      </c>
      <c r="C14" s="53">
        <v>7000000</v>
      </c>
      <c r="D14" s="53">
        <v>7000000</v>
      </c>
    </row>
    <row r="15" spans="1:5" x14ac:dyDescent="0.2">
      <c r="A15" s="20"/>
      <c r="B15" s="21" t="s">
        <v>0</v>
      </c>
      <c r="C15" s="23">
        <f t="shared" ref="C15:D15" si="0">SUM(C8:C14)</f>
        <v>291205000</v>
      </c>
      <c r="D15" s="23">
        <f t="shared" si="0"/>
        <v>293600000</v>
      </c>
    </row>
    <row r="16" spans="1:5" x14ac:dyDescent="0.2">
      <c r="B16" s="7"/>
      <c r="C16" s="1"/>
      <c r="D16" s="1"/>
    </row>
    <row r="17" spans="1:4" x14ac:dyDescent="0.2">
      <c r="A17" s="24" t="s">
        <v>8</v>
      </c>
      <c r="B17" s="21" t="s">
        <v>7</v>
      </c>
      <c r="C17" s="18"/>
      <c r="D17" s="18"/>
    </row>
    <row r="18" spans="1:4" x14ac:dyDescent="0.2">
      <c r="A18" s="19">
        <v>5</v>
      </c>
      <c r="B18" s="8" t="s">
        <v>24</v>
      </c>
      <c r="C18" s="53">
        <v>252000000</v>
      </c>
      <c r="D18" s="53">
        <v>257000000</v>
      </c>
    </row>
    <row r="19" spans="1:4" x14ac:dyDescent="0.2">
      <c r="A19" s="25"/>
      <c r="B19" s="8" t="s">
        <v>26</v>
      </c>
      <c r="C19" s="53"/>
      <c r="D19" s="53"/>
    </row>
    <row r="20" spans="1:4" x14ac:dyDescent="0.2">
      <c r="A20" s="19">
        <v>6</v>
      </c>
      <c r="B20" s="8" t="s">
        <v>25</v>
      </c>
      <c r="C20" s="53">
        <v>37419000</v>
      </c>
      <c r="D20" s="53">
        <v>34814000</v>
      </c>
    </row>
    <row r="21" spans="1:4" x14ac:dyDescent="0.2">
      <c r="A21" s="18"/>
      <c r="B21" s="21" t="s">
        <v>1</v>
      </c>
      <c r="C21" s="23">
        <f t="shared" ref="C21:D21" si="1">SUM(C18:C20)</f>
        <v>289419000</v>
      </c>
      <c r="D21" s="23">
        <f t="shared" si="1"/>
        <v>291814000</v>
      </c>
    </row>
    <row r="22" spans="1:4" x14ac:dyDescent="0.2">
      <c r="B22" s="10"/>
      <c r="C22" s="1"/>
      <c r="D22" s="1"/>
    </row>
    <row r="23" spans="1:4" x14ac:dyDescent="0.2">
      <c r="A23" s="26" t="s">
        <v>17</v>
      </c>
      <c r="B23" s="21" t="s">
        <v>2</v>
      </c>
      <c r="C23" s="18"/>
      <c r="D23" s="18"/>
    </row>
    <row r="24" spans="1:4" x14ac:dyDescent="0.2">
      <c r="A24" s="27">
        <v>8115</v>
      </c>
      <c r="B24" s="8" t="s">
        <v>11</v>
      </c>
      <c r="C24" s="53"/>
      <c r="D24" s="53"/>
    </row>
    <row r="25" spans="1:4" x14ac:dyDescent="0.2">
      <c r="A25" s="27">
        <v>8118</v>
      </c>
      <c r="B25" s="12" t="s">
        <v>33</v>
      </c>
      <c r="C25" s="53"/>
      <c r="D25" s="53"/>
    </row>
    <row r="26" spans="1:4" x14ac:dyDescent="0.2">
      <c r="A26" s="27">
        <v>8123</v>
      </c>
      <c r="B26" s="8" t="s">
        <v>12</v>
      </c>
      <c r="C26" s="53"/>
      <c r="D26" s="53"/>
    </row>
    <row r="27" spans="1:4" x14ac:dyDescent="0.2">
      <c r="A27" s="27">
        <v>8124</v>
      </c>
      <c r="B27" s="8" t="s">
        <v>13</v>
      </c>
      <c r="C27" s="53">
        <v>-1786000</v>
      </c>
      <c r="D27" s="53">
        <v>-1786000</v>
      </c>
    </row>
    <row r="28" spans="1:4" ht="22.5" x14ac:dyDescent="0.2">
      <c r="A28" s="28">
        <v>8901</v>
      </c>
      <c r="B28" s="11" t="s">
        <v>31</v>
      </c>
      <c r="C28" s="54"/>
      <c r="D28" s="54"/>
    </row>
    <row r="29" spans="1:4" x14ac:dyDescent="0.2">
      <c r="A29" s="20"/>
      <c r="B29" s="21" t="s">
        <v>19</v>
      </c>
      <c r="C29" s="23">
        <f>SUM(C24:C27)</f>
        <v>-1786000</v>
      </c>
      <c r="D29" s="23">
        <f>SUM(D24:D27)</f>
        <v>-1786000</v>
      </c>
    </row>
    <row r="30" spans="1:4" x14ac:dyDescent="0.2">
      <c r="B30" s="7"/>
      <c r="C30" s="1"/>
      <c r="D30" s="1"/>
    </row>
    <row r="31" spans="1:4" x14ac:dyDescent="0.2">
      <c r="B31" s="7"/>
      <c r="C31" s="1"/>
      <c r="D31" s="1"/>
    </row>
    <row r="32" spans="1:4" ht="18.75" x14ac:dyDescent="0.2">
      <c r="B32" s="56" t="s">
        <v>9</v>
      </c>
      <c r="C32" s="30">
        <v>2025</v>
      </c>
      <c r="D32" s="30">
        <v>2026</v>
      </c>
    </row>
    <row r="33" spans="2:4" x14ac:dyDescent="0.2">
      <c r="B33" s="31" t="s">
        <v>0</v>
      </c>
      <c r="C33" s="53">
        <f>C15</f>
        <v>291205000</v>
      </c>
      <c r="D33" s="53">
        <f>D15</f>
        <v>293600000</v>
      </c>
    </row>
    <row r="34" spans="2:4" x14ac:dyDescent="0.2">
      <c r="B34" s="31" t="s">
        <v>1</v>
      </c>
      <c r="C34" s="53">
        <f>C21</f>
        <v>289419000</v>
      </c>
      <c r="D34" s="53">
        <f>D21</f>
        <v>291814000</v>
      </c>
    </row>
    <row r="35" spans="2:4" x14ac:dyDescent="0.2">
      <c r="B35" s="31" t="s">
        <v>2</v>
      </c>
      <c r="C35" s="55">
        <f t="shared" ref="C35:D35" si="2">SUM(C34-C33)</f>
        <v>-1786000</v>
      </c>
      <c r="D35" s="55">
        <f t="shared" si="2"/>
        <v>-1786000</v>
      </c>
    </row>
    <row r="36" spans="2:4" x14ac:dyDescent="0.2">
      <c r="C36" s="1"/>
      <c r="D36" s="1"/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Návrh SVR 2027-2028</vt:lpstr>
      <vt:lpstr>Přehled splácení úvěrů</vt:lpstr>
      <vt:lpstr>Návrh SVR 2027-2028 na ÚD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Karla Chybová</cp:lastModifiedBy>
  <cp:lastPrinted>2025-12-01T06:50:49Z</cp:lastPrinted>
  <dcterms:created xsi:type="dcterms:W3CDTF">1997-01-24T11:07:25Z</dcterms:created>
  <dcterms:modified xsi:type="dcterms:W3CDTF">2025-12-01T14:15:54Z</dcterms:modified>
</cp:coreProperties>
</file>