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6\Rozpočtové opatření\RO č. 1\RM 22.01.2026\"/>
    </mc:Choice>
  </mc:AlternateContent>
  <xr:revisionPtr revIDLastSave="0" documentId="13_ncr:1_{8B3951C0-21A5-49B2-AB98-6541D78DF636}" xr6:coauthVersionLast="47" xr6:coauthVersionMax="47" xr10:uidLastSave="{00000000-0000-0000-0000-000000000000}"/>
  <bookViews>
    <workbookView xWindow="-120" yWindow="-120" windowWidth="25440" windowHeight="15390" xr2:uid="{111A8A70-781A-44AC-A9D8-525ADADCFDB4}"/>
  </bookViews>
  <sheets>
    <sheet name="Plnění ZU" sheetId="2" r:id="rId1"/>
    <sheet name="Lis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D39" i="2"/>
  <c r="H123" i="2"/>
  <c r="H20" i="2"/>
  <c r="G20" i="2"/>
  <c r="G19" i="2"/>
  <c r="E20" i="2"/>
  <c r="D20" i="2"/>
  <c r="H119" i="2"/>
  <c r="H111" i="2"/>
  <c r="G111" i="2"/>
  <c r="F111" i="2"/>
  <c r="E111" i="2"/>
  <c r="D111" i="2"/>
  <c r="H107" i="2"/>
  <c r="H103" i="2"/>
  <c r="G103" i="2"/>
  <c r="F103" i="2"/>
  <c r="E103" i="2"/>
  <c r="H99" i="2"/>
  <c r="G99" i="2"/>
  <c r="E99" i="2"/>
  <c r="H95" i="2"/>
  <c r="G95" i="2"/>
  <c r="E95" i="2"/>
  <c r="D95" i="2"/>
  <c r="H91" i="2"/>
  <c r="H87" i="2"/>
  <c r="H83" i="2"/>
  <c r="H79" i="2"/>
  <c r="G79" i="2"/>
  <c r="F79" i="2"/>
  <c r="E79" i="2"/>
  <c r="D79" i="2"/>
  <c r="H74" i="2"/>
  <c r="H70" i="2"/>
  <c r="G66" i="2"/>
  <c r="F66" i="2"/>
  <c r="E66" i="2"/>
  <c r="H66" i="2"/>
  <c r="G61" i="2"/>
  <c r="F61" i="2"/>
  <c r="E61" i="2"/>
  <c r="D61" i="2"/>
  <c r="H61" i="2"/>
  <c r="H49" i="2"/>
  <c r="G49" i="2"/>
  <c r="F49" i="2"/>
  <c r="E49" i="2"/>
  <c r="D49" i="2"/>
  <c r="H44" i="2"/>
  <c r="E121" i="2" l="1"/>
  <c r="G121" i="2"/>
  <c r="F121" i="2"/>
  <c r="D121" i="2"/>
  <c r="H121" i="2"/>
  <c r="H36" i="2"/>
  <c r="G36" i="2"/>
  <c r="F36" i="2"/>
  <c r="E36" i="2"/>
  <c r="D36" i="2"/>
  <c r="H32" i="2"/>
  <c r="G32" i="2"/>
  <c r="F32" i="2"/>
  <c r="E32" i="2"/>
  <c r="D32" i="2"/>
  <c r="H28" i="2"/>
  <c r="H24" i="2"/>
  <c r="G24" i="2"/>
  <c r="F24" i="2"/>
  <c r="E24" i="2"/>
  <c r="D24" i="2"/>
  <c r="G16" i="2"/>
  <c r="F16" i="2"/>
  <c r="E16" i="2"/>
  <c r="D16" i="2"/>
  <c r="H16" i="2"/>
  <c r="H11" i="2"/>
  <c r="F11" i="2"/>
  <c r="E11" i="2"/>
  <c r="G9" i="2"/>
  <c r="G11" i="2" s="1"/>
  <c r="F123" i="2" l="1"/>
  <c r="G123" i="2"/>
  <c r="E123" i="2"/>
  <c r="D123" i="2"/>
</calcChain>
</file>

<file path=xl/sharedStrings.xml><?xml version="1.0" encoding="utf-8"?>
<sst xmlns="http://schemas.openxmlformats.org/spreadsheetml/2006/main" count="164" uniqueCount="150">
  <si>
    <t>00298328 Městský úřad Příbor</t>
  </si>
  <si>
    <t>Skupina</t>
  </si>
  <si>
    <t>Ukazatel</t>
  </si>
  <si>
    <t>Výdaje</t>
  </si>
  <si>
    <t>Běžné výdaje</t>
  </si>
  <si>
    <t>2143</t>
  </si>
  <si>
    <t>Cestovní ruch, turismus</t>
  </si>
  <si>
    <t>Celkem za skupinu Cestovní ruch, turismus</t>
  </si>
  <si>
    <t>2212</t>
  </si>
  <si>
    <t>Silnice</t>
  </si>
  <si>
    <t>2212V01</t>
  </si>
  <si>
    <t>Celkem za skupinu Silnice</t>
  </si>
  <si>
    <t>2219</t>
  </si>
  <si>
    <t>Záležitosti pozemních komunikací</t>
  </si>
  <si>
    <t>2219V02</t>
  </si>
  <si>
    <t>Centrum Prchalov</t>
  </si>
  <si>
    <t>2219V03</t>
  </si>
  <si>
    <t>Urbanistická studie centra města Příbora</t>
  </si>
  <si>
    <t>Celkem za skupinu Záležitosti pozemních komunikací</t>
  </si>
  <si>
    <t>2321</t>
  </si>
  <si>
    <t>Kanalizace</t>
  </si>
  <si>
    <t>Celkem za skupinu Kanalizace</t>
  </si>
  <si>
    <t>2334</t>
  </si>
  <si>
    <t>Revitalizace vodních systémů</t>
  </si>
  <si>
    <t>Celkem za skupinu Revitalizace vodních systémů</t>
  </si>
  <si>
    <t>3111</t>
  </si>
  <si>
    <t>Mateřské školy</t>
  </si>
  <si>
    <t>Celkem za skupinu Mateřské školy</t>
  </si>
  <si>
    <t>3113</t>
  </si>
  <si>
    <t>Základní školy</t>
  </si>
  <si>
    <t>Celkem za skupinu Základní školy</t>
  </si>
  <si>
    <t>3141</t>
  </si>
  <si>
    <t>Školní jídelny</t>
  </si>
  <si>
    <t>Celkem za skupinu Školní jídelny</t>
  </si>
  <si>
    <t>3315</t>
  </si>
  <si>
    <t>Činnost muzeí a galerií</t>
  </si>
  <si>
    <t>Celkem za skupinu Činnost muzeí a galerií</t>
  </si>
  <si>
    <t>3322.1</t>
  </si>
  <si>
    <t>Zachování a obnova kult. památek - OIRSM</t>
  </si>
  <si>
    <t>3322V01</t>
  </si>
  <si>
    <t>Ostatní náklady v rámci MPR</t>
  </si>
  <si>
    <t>Celkem za skupinu Zachování a obnova kult. památek - OIRSM</t>
  </si>
  <si>
    <t>3429</t>
  </si>
  <si>
    <t>Zájmová činnost</t>
  </si>
  <si>
    <t>Celkem za skupinu Zájmová činnost</t>
  </si>
  <si>
    <t>3613</t>
  </si>
  <si>
    <t>Nebytové hospodářství</t>
  </si>
  <si>
    <t>Celkem za skupinu Nebytové hospodářství</t>
  </si>
  <si>
    <t>3631</t>
  </si>
  <si>
    <t>Veřejné osvětlení</t>
  </si>
  <si>
    <t>Celkem za skupinu Veřejné osvětlení</t>
  </si>
  <si>
    <t>3632</t>
  </si>
  <si>
    <t>Pohřebnictví</t>
  </si>
  <si>
    <t>Celkem za skupinu Pohřebnictví</t>
  </si>
  <si>
    <t>3633</t>
  </si>
  <si>
    <t>Výstavba a údržba inž. sítí</t>
  </si>
  <si>
    <t>Celkem za skupinu Výstavba a údržba inž. sítí</t>
  </si>
  <si>
    <t>3635</t>
  </si>
  <si>
    <t>Územní plánování + projekční práce</t>
  </si>
  <si>
    <t>3635V03</t>
  </si>
  <si>
    <t>Služby souvis. s projektovou dokumentací</t>
  </si>
  <si>
    <t>Celkem za skupinu Územní plánování + projekční práce</t>
  </si>
  <si>
    <t>3639</t>
  </si>
  <si>
    <t>Komunální služby, územní rozvoj</t>
  </si>
  <si>
    <t>3639V06</t>
  </si>
  <si>
    <t>Podpora podnikání ve městě</t>
  </si>
  <si>
    <t>Celkem za skupinu Komunální služby, územní rozvoj</t>
  </si>
  <si>
    <t>3745</t>
  </si>
  <si>
    <t>Péče o vzhled obcí a veřej. zeleň</t>
  </si>
  <si>
    <t>3745V04</t>
  </si>
  <si>
    <t>Úprava parku Nábřeží RA -běžné výd.</t>
  </si>
  <si>
    <t>Celkem za skupinu Péče o vzhled obcí a veřej. zeleň</t>
  </si>
  <si>
    <t>5311</t>
  </si>
  <si>
    <t>Městská policie + program prevence krim.</t>
  </si>
  <si>
    <t>Celkem za skupinu Městská policie + program prevence krim.</t>
  </si>
  <si>
    <t>Celkem za třídu Běžné výdaje</t>
  </si>
  <si>
    <t>Kapitálové výdaje</t>
  </si>
  <si>
    <t>2143V03</t>
  </si>
  <si>
    <t>Turistické informační centrum v čp. 35</t>
  </si>
  <si>
    <t>2212V13</t>
  </si>
  <si>
    <t>Komunikace k ZO na ul. Masarykově</t>
  </si>
  <si>
    <t>2212V17</t>
  </si>
  <si>
    <t>Úprava křižovatky ul. NRA a Vrchlického</t>
  </si>
  <si>
    <t>2219V07</t>
  </si>
  <si>
    <t>Sanace břehu vodního toku Klenos</t>
  </si>
  <si>
    <t>2219V08</t>
  </si>
  <si>
    <t>Hájov - výstavba chodníku k novému sportovišti</t>
  </si>
  <si>
    <t>2219V10</t>
  </si>
  <si>
    <t>Přístup. trasy k obchodní zóně na ul. Jičínské</t>
  </si>
  <si>
    <t>2219V18</t>
  </si>
  <si>
    <t>Chodník Místecká - Hukvaldská</t>
  </si>
  <si>
    <t>2219V24</t>
  </si>
  <si>
    <t>SÚ chodníku na ul. Šmeralova</t>
  </si>
  <si>
    <t>2219V28</t>
  </si>
  <si>
    <t>Prostranství před COOP a DPS</t>
  </si>
  <si>
    <t>2219V30</t>
  </si>
  <si>
    <t>Cyklopoint - prostranství čp. 118</t>
  </si>
  <si>
    <t>2219V31</t>
  </si>
  <si>
    <t>Prostranství před ZŠ Npor. Loma</t>
  </si>
  <si>
    <t>2219V35</t>
  </si>
  <si>
    <t>Obchodní centrum Klenoska</t>
  </si>
  <si>
    <t>2321V05</t>
  </si>
  <si>
    <t>Odkanalizování ul. Hřbitovní</t>
  </si>
  <si>
    <t>2321V06</t>
  </si>
  <si>
    <t>Čističky odpadních vod - fin. podpora</t>
  </si>
  <si>
    <t>2334V02</t>
  </si>
  <si>
    <t>Vodohospod.studie katastru Příbor - invest.výd.</t>
  </si>
  <si>
    <t>3111V15</t>
  </si>
  <si>
    <t>Výstavba nové MŠ</t>
  </si>
  <si>
    <t>3113V20</t>
  </si>
  <si>
    <t>Rekonstrukce býv. ZŠ Dukelské</t>
  </si>
  <si>
    <t>3113V25</t>
  </si>
  <si>
    <t>Rekonstrukce tělocvičen a sanace suterénu ZŠ Jičínská</t>
  </si>
  <si>
    <t>3141V03</t>
  </si>
  <si>
    <t>SÚ Školní jídelny Komenského</t>
  </si>
  <si>
    <t>3315V02</t>
  </si>
  <si>
    <t>Realizace nové expozice v RDSF</t>
  </si>
  <si>
    <t>3429V06</t>
  </si>
  <si>
    <t>Skatepark</t>
  </si>
  <si>
    <t>3613V08</t>
  </si>
  <si>
    <t>Rekonstrukce domu čp. 118</t>
  </si>
  <si>
    <t>3631V03</t>
  </si>
  <si>
    <t>Nasvětlení kaple Fr. Serafínského</t>
  </si>
  <si>
    <t>3632V05</t>
  </si>
  <si>
    <t>Rozšíření kapacity nového hřbitova</t>
  </si>
  <si>
    <t>3633V02</t>
  </si>
  <si>
    <t>Instalace elektrických sloupů na náměstí</t>
  </si>
  <si>
    <t>3639V08</t>
  </si>
  <si>
    <t>Městský mobiliář - investice</t>
  </si>
  <si>
    <t>3713</t>
  </si>
  <si>
    <t>Změny technologií vytápění</t>
  </si>
  <si>
    <t>3713V01</t>
  </si>
  <si>
    <t>Projekt Kotlíková dotace</t>
  </si>
  <si>
    <t>Celkem za skupinu Změny technologií vytápění</t>
  </si>
  <si>
    <t>5311V08</t>
  </si>
  <si>
    <t>Obnova zařízení MP</t>
  </si>
  <si>
    <t>Celkem za třídu Kapitálové výdaje</t>
  </si>
  <si>
    <t>Celkem Výdaje</t>
  </si>
  <si>
    <t>PŘEVODY FINANČNÍCH PROSTŘEDKŮ NEUKONČENÝCH AKCÍ Z ROKU 2025 DO ROKU 2026</t>
  </si>
  <si>
    <t>Schválený rozpočet pro rok 2026</t>
  </si>
  <si>
    <t>Upravený rozpočet po schváleném RO č. 8</t>
  </si>
  <si>
    <t>Čerpáno k 31.12.2025</t>
  </si>
  <si>
    <t>Zůstatek k 31.12.2025</t>
  </si>
  <si>
    <t>Převod do roku 2026</t>
  </si>
  <si>
    <t xml:space="preserve">Opravy místních komunikací vč. značení - oprava komunikací </t>
  </si>
  <si>
    <t>Opravy místních komunikací vč. značení - obnovení komunikace Prchalov</t>
  </si>
  <si>
    <t>Schválený rozpočet pro rok 2025</t>
  </si>
  <si>
    <t>2321V07</t>
  </si>
  <si>
    <t>Celkem za skupinu obnova kanaliz. ve městě -  povinná rezerva</t>
  </si>
  <si>
    <t>Obnova kanaliz. ve městě - povinná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</si>
</sst>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0" fillId="5" borderId="12" xfId="0" applyFill="1" applyBorder="1"/>
    <xf numFmtId="4" fontId="2" fillId="4" borderId="12" xfId="0" applyNumberFormat="1" applyFont="1" applyFill="1" applyBorder="1"/>
    <xf numFmtId="4" fontId="2" fillId="4" borderId="12" xfId="0" applyNumberFormat="1" applyFont="1" applyFill="1" applyBorder="1" applyAlignment="1">
      <alignment horizontal="right" vertical="center"/>
    </xf>
    <xf numFmtId="4" fontId="4" fillId="5" borderId="12" xfId="0" applyNumberFormat="1" applyFont="1" applyFill="1" applyBorder="1"/>
    <xf numFmtId="4" fontId="4" fillId="6" borderId="12" xfId="0" applyNumberFormat="1" applyFont="1" applyFill="1" applyBorder="1"/>
    <xf numFmtId="4" fontId="4" fillId="2" borderId="12" xfId="0" applyNumberFormat="1" applyFont="1" applyFill="1" applyBorder="1" applyAlignment="1">
      <alignment horizontal="right" vertical="center" wrapText="1"/>
    </xf>
    <xf numFmtId="4" fontId="4" fillId="7" borderId="12" xfId="0" applyNumberFormat="1" applyFont="1" applyFill="1" applyBorder="1"/>
    <xf numFmtId="0" fontId="0" fillId="8" borderId="0" xfId="0" applyFill="1"/>
    <xf numFmtId="0" fontId="4" fillId="5" borderId="13" xfId="0" applyFont="1" applyFill="1" applyBorder="1" applyAlignment="1">
      <alignment horizontal="left"/>
    </xf>
    <xf numFmtId="0" fontId="0" fillId="5" borderId="13" xfId="0" applyFill="1" applyBorder="1"/>
    <xf numFmtId="0" fontId="2" fillId="0" borderId="14" xfId="0" applyFont="1" applyBorder="1"/>
    <xf numFmtId="0" fontId="2" fillId="0" borderId="15" xfId="0" applyFont="1" applyBorder="1"/>
    <xf numFmtId="4" fontId="2" fillId="0" borderId="15" xfId="0" applyNumberFormat="1" applyFont="1" applyBorder="1"/>
    <xf numFmtId="4" fontId="4" fillId="5" borderId="8" xfId="0" applyNumberFormat="1" applyFont="1" applyFill="1" applyBorder="1"/>
    <xf numFmtId="4" fontId="2" fillId="5" borderId="9" xfId="0" applyNumberFormat="1" applyFont="1" applyFill="1" applyBorder="1"/>
    <xf numFmtId="0" fontId="4" fillId="5" borderId="13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0" borderId="0" xfId="0"/>
    <xf numFmtId="0" fontId="0" fillId="0" borderId="9" xfId="0" applyBorder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FB2F-40D6-4F32-A646-431E4657D68D}">
  <dimension ref="A1:H124"/>
  <sheetViews>
    <sheetView tabSelected="1" workbookViewId="0">
      <selection activeCell="D23" sqref="D23"/>
    </sheetView>
  </sheetViews>
  <sheetFormatPr defaultRowHeight="15" x14ac:dyDescent="0.25"/>
  <cols>
    <col min="1" max="1" width="8.7109375" customWidth="1"/>
    <col min="2" max="2" width="12.7109375" customWidth="1"/>
    <col min="3" max="3" width="56.7109375" customWidth="1"/>
    <col min="4" max="7" width="12.7109375" customWidth="1"/>
    <col min="8" max="8" width="13.42578125" customWidth="1"/>
    <col min="9" max="9" width="11.28515625" customWidth="1"/>
  </cols>
  <sheetData>
    <row r="1" spans="1:8" ht="15.75" customHeight="1" x14ac:dyDescent="0.25">
      <c r="B1" s="41" t="s">
        <v>0</v>
      </c>
      <c r="C1" s="41"/>
      <c r="D1" s="41"/>
      <c r="E1" s="41"/>
      <c r="F1" s="41"/>
      <c r="G1" s="1"/>
    </row>
    <row r="2" spans="1:8" ht="16.5" customHeight="1" thickBot="1" x14ac:dyDescent="0.3">
      <c r="B2" s="42"/>
      <c r="C2" s="42"/>
      <c r="D2" s="42"/>
      <c r="E2" s="42"/>
      <c r="F2" s="42"/>
      <c r="G2" s="1"/>
    </row>
    <row r="3" spans="1:8" ht="26.1" customHeight="1" thickBot="1" x14ac:dyDescent="0.3">
      <c r="A3" s="40" t="s">
        <v>138</v>
      </c>
      <c r="B3" s="40"/>
      <c r="C3" s="40"/>
      <c r="D3" s="40"/>
      <c r="E3" s="40"/>
      <c r="F3" s="40"/>
      <c r="G3" s="40"/>
    </row>
    <row r="4" spans="1:8" ht="26.1" customHeight="1" x14ac:dyDescent="0.25">
      <c r="A4" s="43"/>
      <c r="B4" s="43"/>
      <c r="C4" s="43"/>
      <c r="D4" s="43"/>
      <c r="E4" s="43"/>
      <c r="F4" s="43"/>
      <c r="G4" s="43"/>
    </row>
    <row r="5" spans="1:8" ht="26.1" customHeight="1" x14ac:dyDescent="0.25">
      <c r="A5" s="49" t="s">
        <v>3</v>
      </c>
      <c r="B5" s="49"/>
      <c r="C5" s="49"/>
      <c r="D5" s="49"/>
      <c r="E5" s="49"/>
      <c r="F5" s="49"/>
      <c r="G5" s="49"/>
    </row>
    <row r="6" spans="1:8" ht="50.1" customHeight="1" x14ac:dyDescent="0.25">
      <c r="A6" s="44" t="s">
        <v>4</v>
      </c>
      <c r="B6" s="45"/>
      <c r="C6" s="46"/>
      <c r="D6" s="16" t="s">
        <v>146</v>
      </c>
      <c r="E6" s="17" t="s">
        <v>140</v>
      </c>
      <c r="F6" s="17" t="s">
        <v>141</v>
      </c>
      <c r="G6" s="18" t="s">
        <v>142</v>
      </c>
      <c r="H6" s="19" t="s">
        <v>143</v>
      </c>
    </row>
    <row r="7" spans="1:8" x14ac:dyDescent="0.25">
      <c r="A7" s="2" t="s">
        <v>1</v>
      </c>
      <c r="B7" s="47" t="s">
        <v>2</v>
      </c>
      <c r="C7" s="47"/>
      <c r="D7" s="47"/>
      <c r="E7" s="47"/>
      <c r="F7" s="47"/>
      <c r="G7" s="48"/>
      <c r="H7" s="24"/>
    </row>
    <row r="8" spans="1:8" x14ac:dyDescent="0.25">
      <c r="A8" s="2">
        <v>2212</v>
      </c>
      <c r="B8" s="47" t="s">
        <v>9</v>
      </c>
      <c r="C8" s="47"/>
      <c r="D8" s="47"/>
      <c r="E8" s="47"/>
      <c r="F8" s="47"/>
      <c r="G8" s="48"/>
      <c r="H8" s="24"/>
    </row>
    <row r="9" spans="1:8" x14ac:dyDescent="0.25">
      <c r="B9" s="3" t="s">
        <v>10</v>
      </c>
      <c r="C9" s="4" t="s">
        <v>144</v>
      </c>
      <c r="D9" s="7">
        <v>200000</v>
      </c>
      <c r="E9" s="8">
        <v>260000</v>
      </c>
      <c r="F9" s="8">
        <v>114552.1</v>
      </c>
      <c r="G9" s="9">
        <f>E9-F9</f>
        <v>145447.9</v>
      </c>
      <c r="H9" s="25">
        <v>128260</v>
      </c>
    </row>
    <row r="10" spans="1:8" x14ac:dyDescent="0.25">
      <c r="B10" s="23" t="s">
        <v>10</v>
      </c>
      <c r="C10" s="4" t="s">
        <v>145</v>
      </c>
      <c r="D10" s="20">
        <v>0</v>
      </c>
      <c r="E10" s="21">
        <v>155900</v>
      </c>
      <c r="F10" s="21">
        <v>0</v>
      </c>
      <c r="G10" s="22">
        <v>155900</v>
      </c>
      <c r="H10" s="26">
        <v>155900</v>
      </c>
    </row>
    <row r="11" spans="1:8" x14ac:dyDescent="0.25">
      <c r="A11" s="50" t="s">
        <v>11</v>
      </c>
      <c r="B11" s="51"/>
      <c r="C11" s="52"/>
      <c r="D11" s="10">
        <v>200000</v>
      </c>
      <c r="E11" s="11">
        <f>E9+E10</f>
        <v>415900</v>
      </c>
      <c r="F11" s="11">
        <f>F9+F10</f>
        <v>114552.1</v>
      </c>
      <c r="G11" s="12">
        <f>G9+G10</f>
        <v>301347.90000000002</v>
      </c>
      <c r="H11" s="27">
        <f>H9+H10</f>
        <v>284160</v>
      </c>
    </row>
    <row r="12" spans="1:8" x14ac:dyDescent="0.25">
      <c r="A12" s="53"/>
      <c r="B12" s="53"/>
      <c r="C12" s="53"/>
      <c r="D12" s="53"/>
      <c r="E12" s="53"/>
      <c r="F12" s="53"/>
      <c r="G12" s="53"/>
    </row>
    <row r="13" spans="1:8" x14ac:dyDescent="0.25">
      <c r="A13" s="2" t="s">
        <v>12</v>
      </c>
      <c r="B13" s="47" t="s">
        <v>13</v>
      </c>
      <c r="C13" s="47"/>
      <c r="D13" s="47"/>
      <c r="E13" s="47"/>
      <c r="F13" s="47"/>
      <c r="G13" s="48"/>
    </row>
    <row r="14" spans="1:8" x14ac:dyDescent="0.25">
      <c r="B14" s="5" t="s">
        <v>14</v>
      </c>
      <c r="C14" s="6" t="s">
        <v>15</v>
      </c>
      <c r="D14" s="7">
        <v>0</v>
      </c>
      <c r="E14" s="8">
        <v>475000</v>
      </c>
      <c r="F14" s="8">
        <v>100000</v>
      </c>
      <c r="G14" s="9">
        <v>375000</v>
      </c>
      <c r="H14" s="26">
        <v>375000</v>
      </c>
    </row>
    <row r="15" spans="1:8" x14ac:dyDescent="0.25">
      <c r="B15" s="3" t="s">
        <v>16</v>
      </c>
      <c r="C15" s="4" t="s">
        <v>17</v>
      </c>
      <c r="D15" s="7">
        <v>0</v>
      </c>
      <c r="E15" s="8">
        <v>900000</v>
      </c>
      <c r="F15" s="8">
        <v>358934.4</v>
      </c>
      <c r="G15" s="9">
        <v>541065.6</v>
      </c>
      <c r="H15" s="25">
        <v>541065</v>
      </c>
    </row>
    <row r="16" spans="1:8" x14ac:dyDescent="0.25">
      <c r="A16" s="50" t="s">
        <v>18</v>
      </c>
      <c r="B16" s="51"/>
      <c r="C16" s="52"/>
      <c r="D16" s="10">
        <f>SUM(D14:D15)</f>
        <v>0</v>
      </c>
      <c r="E16" s="11">
        <f>SUM(E14:E15)</f>
        <v>1375000</v>
      </c>
      <c r="F16" s="11">
        <f>SUM(F14:F15)</f>
        <v>458934.4</v>
      </c>
      <c r="G16" s="12">
        <f>SUM(G14:G15)</f>
        <v>916065.6</v>
      </c>
      <c r="H16" s="27">
        <f>SUM(H14:H15)</f>
        <v>916065</v>
      </c>
    </row>
    <row r="17" spans="1:8" x14ac:dyDescent="0.25">
      <c r="A17" s="53"/>
      <c r="B17" s="53"/>
      <c r="C17" s="53"/>
      <c r="D17" s="53"/>
      <c r="E17" s="53"/>
      <c r="F17" s="53"/>
      <c r="G17" s="53"/>
    </row>
    <row r="18" spans="1:8" x14ac:dyDescent="0.25">
      <c r="A18" s="32">
        <v>2321</v>
      </c>
      <c r="B18" s="39" t="s">
        <v>20</v>
      </c>
      <c r="C18" s="39"/>
      <c r="D18" s="33"/>
      <c r="E18" s="33"/>
      <c r="F18" s="33"/>
      <c r="G18" s="33"/>
    </row>
    <row r="19" spans="1:8" x14ac:dyDescent="0.25">
      <c r="B19" s="34" t="s">
        <v>147</v>
      </c>
      <c r="C19" s="35" t="s">
        <v>149</v>
      </c>
      <c r="D19" s="36">
        <v>667000</v>
      </c>
      <c r="E19" s="36">
        <v>2001000</v>
      </c>
      <c r="F19" s="36">
        <v>0</v>
      </c>
      <c r="G19" s="36">
        <f>D19+E19</f>
        <v>2668000</v>
      </c>
      <c r="H19" s="25">
        <v>2668000</v>
      </c>
    </row>
    <row r="20" spans="1:8" x14ac:dyDescent="0.25">
      <c r="A20" s="50" t="s">
        <v>148</v>
      </c>
      <c r="B20" s="51"/>
      <c r="C20" s="52"/>
      <c r="D20" s="37">
        <f>D19</f>
        <v>667000</v>
      </c>
      <c r="E20" s="38">
        <f>E19</f>
        <v>2001000</v>
      </c>
      <c r="F20" s="38">
        <v>0</v>
      </c>
      <c r="G20" s="38">
        <f>G19</f>
        <v>2668000</v>
      </c>
      <c r="H20" s="27">
        <f>H19</f>
        <v>2668000</v>
      </c>
    </row>
    <row r="21" spans="1:8" x14ac:dyDescent="0.25">
      <c r="A21" s="31"/>
      <c r="B21" s="31"/>
      <c r="C21" s="31"/>
      <c r="D21" s="31"/>
      <c r="E21" s="31"/>
      <c r="F21" s="31"/>
      <c r="G21" s="31"/>
      <c r="H21" s="31"/>
    </row>
    <row r="22" spans="1:8" x14ac:dyDescent="0.25">
      <c r="A22" s="2" t="s">
        <v>37</v>
      </c>
      <c r="B22" s="47" t="s">
        <v>38</v>
      </c>
      <c r="C22" s="47"/>
      <c r="D22" s="47"/>
      <c r="E22" s="47"/>
      <c r="F22" s="47"/>
      <c r="G22" s="48"/>
    </row>
    <row r="23" spans="1:8" x14ac:dyDescent="0.25">
      <c r="B23" s="5" t="s">
        <v>39</v>
      </c>
      <c r="C23" s="6" t="s">
        <v>40</v>
      </c>
      <c r="D23" s="7">
        <v>250000</v>
      </c>
      <c r="E23" s="8">
        <v>1750000</v>
      </c>
      <c r="F23" s="8">
        <v>193154.61</v>
      </c>
      <c r="G23" s="9">
        <v>1556845.39</v>
      </c>
      <c r="H23" s="26">
        <v>700000</v>
      </c>
    </row>
    <row r="24" spans="1:8" x14ac:dyDescent="0.25">
      <c r="A24" s="50" t="s">
        <v>41</v>
      </c>
      <c r="B24" s="51"/>
      <c r="C24" s="52"/>
      <c r="D24" s="10">
        <f>D23</f>
        <v>250000</v>
      </c>
      <c r="E24" s="11">
        <f>E23</f>
        <v>1750000</v>
      </c>
      <c r="F24" s="11">
        <f>F23</f>
        <v>193154.61</v>
      </c>
      <c r="G24" s="12">
        <f>G23</f>
        <v>1556845.39</v>
      </c>
      <c r="H24" s="27">
        <f>H23</f>
        <v>700000</v>
      </c>
    </row>
    <row r="25" spans="1:8" x14ac:dyDescent="0.25">
      <c r="A25" s="54"/>
      <c r="B25" s="54"/>
      <c r="C25" s="54"/>
      <c r="D25" s="54"/>
      <c r="E25" s="54"/>
      <c r="F25" s="54"/>
      <c r="G25" s="54"/>
    </row>
    <row r="26" spans="1:8" x14ac:dyDescent="0.25">
      <c r="A26" s="2" t="s">
        <v>57</v>
      </c>
      <c r="B26" s="47" t="s">
        <v>58</v>
      </c>
      <c r="C26" s="47"/>
      <c r="D26" s="47"/>
      <c r="E26" s="47"/>
      <c r="F26" s="47"/>
      <c r="G26" s="48"/>
    </row>
    <row r="27" spans="1:8" x14ac:dyDescent="0.25">
      <c r="B27" s="3" t="s">
        <v>59</v>
      </c>
      <c r="C27" s="4" t="s">
        <v>60</v>
      </c>
      <c r="D27" s="7">
        <v>200000</v>
      </c>
      <c r="E27" s="8">
        <v>1824000</v>
      </c>
      <c r="F27" s="8">
        <v>940170</v>
      </c>
      <c r="G27" s="9">
        <v>883830</v>
      </c>
      <c r="H27" s="26">
        <v>883830</v>
      </c>
    </row>
    <row r="28" spans="1:8" x14ac:dyDescent="0.25">
      <c r="A28" s="50" t="s">
        <v>61</v>
      </c>
      <c r="B28" s="51"/>
      <c r="C28" s="52"/>
      <c r="D28" s="10">
        <v>200000</v>
      </c>
      <c r="E28" s="11">
        <v>1824000</v>
      </c>
      <c r="F28" s="11">
        <v>940170</v>
      </c>
      <c r="G28" s="12">
        <v>883830</v>
      </c>
      <c r="H28" s="27">
        <f>H27</f>
        <v>883830</v>
      </c>
    </row>
    <row r="29" spans="1:8" x14ac:dyDescent="0.25">
      <c r="A29" s="53"/>
      <c r="B29" s="53"/>
      <c r="C29" s="53"/>
      <c r="D29" s="53"/>
      <c r="E29" s="53"/>
      <c r="F29" s="53"/>
      <c r="G29" s="53"/>
    </row>
    <row r="30" spans="1:8" x14ac:dyDescent="0.25">
      <c r="A30" s="2" t="s">
        <v>62</v>
      </c>
      <c r="B30" s="47" t="s">
        <v>63</v>
      </c>
      <c r="C30" s="47"/>
      <c r="D30" s="47"/>
      <c r="E30" s="47"/>
      <c r="F30" s="47"/>
      <c r="G30" s="48"/>
    </row>
    <row r="31" spans="1:8" x14ac:dyDescent="0.25">
      <c r="B31" s="5" t="s">
        <v>64</v>
      </c>
      <c r="C31" s="6" t="s">
        <v>65</v>
      </c>
      <c r="D31" s="7">
        <v>1455000</v>
      </c>
      <c r="E31" s="8">
        <v>1455000</v>
      </c>
      <c r="F31" s="8">
        <v>1417450</v>
      </c>
      <c r="G31" s="9">
        <v>37550</v>
      </c>
      <c r="H31" s="26">
        <v>37000</v>
      </c>
    </row>
    <row r="32" spans="1:8" x14ac:dyDescent="0.25">
      <c r="A32" s="50" t="s">
        <v>66</v>
      </c>
      <c r="B32" s="51"/>
      <c r="C32" s="52"/>
      <c r="D32" s="10">
        <f>D31</f>
        <v>1455000</v>
      </c>
      <c r="E32" s="11">
        <f>E31</f>
        <v>1455000</v>
      </c>
      <c r="F32" s="11">
        <f>F31</f>
        <v>1417450</v>
      </c>
      <c r="G32" s="12">
        <f>G31</f>
        <v>37550</v>
      </c>
      <c r="H32" s="27">
        <f>H31</f>
        <v>37000</v>
      </c>
    </row>
    <row r="33" spans="1:8" x14ac:dyDescent="0.25">
      <c r="A33" s="53"/>
      <c r="B33" s="53"/>
      <c r="C33" s="53"/>
      <c r="D33" s="53"/>
      <c r="E33" s="53"/>
      <c r="F33" s="53"/>
      <c r="G33" s="53"/>
    </row>
    <row r="34" spans="1:8" x14ac:dyDescent="0.25">
      <c r="A34" s="2" t="s">
        <v>67</v>
      </c>
      <c r="B34" s="47" t="s">
        <v>68</v>
      </c>
      <c r="C34" s="47"/>
      <c r="D34" s="47"/>
      <c r="E34" s="47"/>
      <c r="F34" s="47"/>
      <c r="G34" s="48"/>
    </row>
    <row r="35" spans="1:8" x14ac:dyDescent="0.25">
      <c r="B35" s="3" t="s">
        <v>69</v>
      </c>
      <c r="C35" s="4" t="s">
        <v>70</v>
      </c>
      <c r="D35" s="7">
        <v>0</v>
      </c>
      <c r="E35" s="8">
        <v>314000</v>
      </c>
      <c r="F35" s="8">
        <v>0</v>
      </c>
      <c r="G35" s="9">
        <v>314000</v>
      </c>
      <c r="H35" s="26">
        <v>314000</v>
      </c>
    </row>
    <row r="36" spans="1:8" x14ac:dyDescent="0.25">
      <c r="A36" s="50" t="s">
        <v>71</v>
      </c>
      <c r="B36" s="51"/>
      <c r="C36" s="52"/>
      <c r="D36" s="10">
        <f>D35</f>
        <v>0</v>
      </c>
      <c r="E36" s="11">
        <f>E35</f>
        <v>314000</v>
      </c>
      <c r="F36" s="11">
        <f>F35</f>
        <v>0</v>
      </c>
      <c r="G36" s="12">
        <f>G35</f>
        <v>314000</v>
      </c>
      <c r="H36" s="27">
        <f>H35</f>
        <v>314000</v>
      </c>
    </row>
    <row r="37" spans="1:8" x14ac:dyDescent="0.25">
      <c r="A37" s="54"/>
      <c r="B37" s="54"/>
      <c r="C37" s="54"/>
      <c r="D37" s="54"/>
      <c r="E37" s="54"/>
      <c r="F37" s="54"/>
      <c r="G37" s="54"/>
    </row>
    <row r="38" spans="1:8" x14ac:dyDescent="0.25">
      <c r="A38" s="54"/>
      <c r="B38" s="54"/>
      <c r="C38" s="54"/>
      <c r="D38" s="54"/>
      <c r="E38" s="54"/>
      <c r="F38" s="54"/>
      <c r="G38" s="54"/>
    </row>
    <row r="39" spans="1:8" ht="15.95" customHeight="1" x14ac:dyDescent="0.25">
      <c r="A39" s="55" t="s">
        <v>75</v>
      </c>
      <c r="B39" s="56"/>
      <c r="C39" s="57"/>
      <c r="D39" s="13">
        <f>D36+D32+D28+D24+D16+D11+D20</f>
        <v>2772000</v>
      </c>
      <c r="E39" s="14">
        <f>E36+E32+E28+E24+E16+E11+E20</f>
        <v>9134900</v>
      </c>
      <c r="F39" s="14">
        <f>F36+F32+F28+F24+F16+F11+F20</f>
        <v>3124261.11</v>
      </c>
      <c r="G39" s="15">
        <f>G36+G32+G28+G24+G16+G11+G20</f>
        <v>6677638.8899999997</v>
      </c>
      <c r="H39" s="28">
        <f>H36+H32+H28+H24+H16+H11+H20</f>
        <v>5803055</v>
      </c>
    </row>
    <row r="40" spans="1:8" x14ac:dyDescent="0.25">
      <c r="A40" s="53"/>
      <c r="B40" s="53"/>
      <c r="C40" s="53"/>
      <c r="D40" s="53"/>
      <c r="E40" s="53"/>
      <c r="F40" s="53"/>
      <c r="G40" s="53"/>
    </row>
    <row r="41" spans="1:8" ht="50.1" customHeight="1" x14ac:dyDescent="0.25">
      <c r="A41" s="44" t="s">
        <v>76</v>
      </c>
      <c r="B41" s="45"/>
      <c r="C41" s="46"/>
      <c r="D41" s="16" t="s">
        <v>139</v>
      </c>
      <c r="E41" s="17" t="s">
        <v>140</v>
      </c>
      <c r="F41" s="17" t="s">
        <v>141</v>
      </c>
      <c r="G41" s="18" t="s">
        <v>142</v>
      </c>
      <c r="H41" s="19" t="s">
        <v>143</v>
      </c>
    </row>
    <row r="42" spans="1:8" x14ac:dyDescent="0.25">
      <c r="A42" s="2" t="s">
        <v>5</v>
      </c>
      <c r="B42" s="47" t="s">
        <v>6</v>
      </c>
      <c r="C42" s="47"/>
      <c r="D42" s="47"/>
      <c r="E42" s="47"/>
      <c r="F42" s="47"/>
      <c r="G42" s="48"/>
    </row>
    <row r="43" spans="1:8" x14ac:dyDescent="0.25">
      <c r="B43" s="3" t="s">
        <v>77</v>
      </c>
      <c r="C43" s="4" t="s">
        <v>78</v>
      </c>
      <c r="D43" s="7">
        <v>0</v>
      </c>
      <c r="E43" s="8">
        <v>4711000</v>
      </c>
      <c r="F43" s="8">
        <v>338928</v>
      </c>
      <c r="G43" s="9">
        <v>4372072</v>
      </c>
      <c r="H43" s="26">
        <v>4372072</v>
      </c>
    </row>
    <row r="44" spans="1:8" x14ac:dyDescent="0.25">
      <c r="A44" s="50" t="s">
        <v>7</v>
      </c>
      <c r="B44" s="51"/>
      <c r="C44" s="52"/>
      <c r="D44" s="10">
        <v>0</v>
      </c>
      <c r="E44" s="11">
        <v>4711000</v>
      </c>
      <c r="F44" s="11">
        <v>338928</v>
      </c>
      <c r="G44" s="12">
        <v>4372072</v>
      </c>
      <c r="H44" s="27">
        <f>H43</f>
        <v>4372072</v>
      </c>
    </row>
    <row r="45" spans="1:8" x14ac:dyDescent="0.25">
      <c r="A45" s="53"/>
      <c r="B45" s="53"/>
      <c r="C45" s="53"/>
      <c r="D45" s="53"/>
      <c r="E45" s="53"/>
      <c r="F45" s="53"/>
      <c r="G45" s="53"/>
    </row>
    <row r="46" spans="1:8" x14ac:dyDescent="0.25">
      <c r="A46" s="2" t="s">
        <v>8</v>
      </c>
      <c r="B46" s="47" t="s">
        <v>9</v>
      </c>
      <c r="C46" s="47"/>
      <c r="D46" s="47"/>
      <c r="E46" s="47"/>
      <c r="F46" s="47"/>
      <c r="G46" s="48"/>
    </row>
    <row r="47" spans="1:8" x14ac:dyDescent="0.25">
      <c r="B47" s="5" t="s">
        <v>79</v>
      </c>
      <c r="C47" s="6" t="s">
        <v>80</v>
      </c>
      <c r="D47" s="7">
        <v>7000000</v>
      </c>
      <c r="E47" s="8">
        <v>7000000</v>
      </c>
      <c r="F47" s="8">
        <v>0</v>
      </c>
      <c r="G47" s="9">
        <v>7000000</v>
      </c>
      <c r="H47" s="26">
        <v>7000000</v>
      </c>
    </row>
    <row r="48" spans="1:8" x14ac:dyDescent="0.25">
      <c r="B48" s="3" t="s">
        <v>81</v>
      </c>
      <c r="C48" s="4" t="s">
        <v>82</v>
      </c>
      <c r="D48" s="7">
        <v>0</v>
      </c>
      <c r="E48" s="8">
        <v>300000</v>
      </c>
      <c r="F48" s="8">
        <v>165695</v>
      </c>
      <c r="G48" s="9">
        <v>134305</v>
      </c>
      <c r="H48" s="26">
        <v>134305</v>
      </c>
    </row>
    <row r="49" spans="1:8" x14ac:dyDescent="0.25">
      <c r="A49" s="50" t="s">
        <v>11</v>
      </c>
      <c r="B49" s="51"/>
      <c r="C49" s="52"/>
      <c r="D49" s="10">
        <f>D48+D47</f>
        <v>7000000</v>
      </c>
      <c r="E49" s="11">
        <f>E48+E47</f>
        <v>7300000</v>
      </c>
      <c r="F49" s="11">
        <f>F48+F47</f>
        <v>165695</v>
      </c>
      <c r="G49" s="12">
        <f>G48+G47</f>
        <v>7134305</v>
      </c>
      <c r="H49" s="27">
        <f>H48+H47</f>
        <v>7134305</v>
      </c>
    </row>
    <row r="50" spans="1:8" x14ac:dyDescent="0.25">
      <c r="A50" s="53"/>
      <c r="B50" s="53"/>
      <c r="C50" s="53"/>
      <c r="D50" s="53"/>
      <c r="E50" s="53"/>
      <c r="F50" s="53"/>
      <c r="G50" s="53"/>
    </row>
    <row r="51" spans="1:8" x14ac:dyDescent="0.25">
      <c r="A51" s="2" t="s">
        <v>12</v>
      </c>
      <c r="B51" s="47" t="s">
        <v>13</v>
      </c>
      <c r="C51" s="47"/>
      <c r="D51" s="47"/>
      <c r="E51" s="47"/>
      <c r="F51" s="47"/>
      <c r="G51" s="48"/>
    </row>
    <row r="52" spans="1:8" x14ac:dyDescent="0.25">
      <c r="B52" s="5" t="s">
        <v>83</v>
      </c>
      <c r="C52" s="6" t="s">
        <v>84</v>
      </c>
      <c r="D52" s="7">
        <v>0</v>
      </c>
      <c r="E52" s="8">
        <v>2000000</v>
      </c>
      <c r="F52" s="8">
        <v>9000</v>
      </c>
      <c r="G52" s="9">
        <v>1991000</v>
      </c>
      <c r="H52" s="26">
        <v>1991000</v>
      </c>
    </row>
    <row r="53" spans="1:8" x14ac:dyDescent="0.25">
      <c r="B53" s="5" t="s">
        <v>85</v>
      </c>
      <c r="C53" s="6" t="s">
        <v>86</v>
      </c>
      <c r="D53" s="7">
        <v>0</v>
      </c>
      <c r="E53" s="8">
        <v>210000</v>
      </c>
      <c r="F53" s="8">
        <v>139600</v>
      </c>
      <c r="G53" s="9">
        <v>70400</v>
      </c>
      <c r="H53" s="26">
        <v>70400</v>
      </c>
    </row>
    <row r="54" spans="1:8" x14ac:dyDescent="0.25">
      <c r="B54" s="5" t="s">
        <v>87</v>
      </c>
      <c r="C54" s="6" t="s">
        <v>88</v>
      </c>
      <c r="D54" s="7">
        <v>0</v>
      </c>
      <c r="E54" s="8">
        <v>375000</v>
      </c>
      <c r="F54" s="8">
        <v>198360</v>
      </c>
      <c r="G54" s="9">
        <v>176640</v>
      </c>
      <c r="H54" s="26">
        <v>171640</v>
      </c>
    </row>
    <row r="55" spans="1:8" x14ac:dyDescent="0.25">
      <c r="B55" s="5" t="s">
        <v>89</v>
      </c>
      <c r="C55" s="6" t="s">
        <v>90</v>
      </c>
      <c r="D55" s="7">
        <v>0</v>
      </c>
      <c r="E55" s="8">
        <v>160000</v>
      </c>
      <c r="F55" s="8">
        <v>0</v>
      </c>
      <c r="G55" s="9">
        <v>160000</v>
      </c>
      <c r="H55" s="26">
        <v>160000</v>
      </c>
    </row>
    <row r="56" spans="1:8" x14ac:dyDescent="0.25">
      <c r="B56" s="5" t="s">
        <v>91</v>
      </c>
      <c r="C56" s="6" t="s">
        <v>92</v>
      </c>
      <c r="D56" s="7">
        <v>0</v>
      </c>
      <c r="E56" s="8">
        <v>140000</v>
      </c>
      <c r="F56" s="8">
        <v>105324</v>
      </c>
      <c r="G56" s="9">
        <v>34676</v>
      </c>
      <c r="H56" s="26">
        <v>34676</v>
      </c>
    </row>
    <row r="57" spans="1:8" x14ac:dyDescent="0.25">
      <c r="B57" s="5" t="s">
        <v>93</v>
      </c>
      <c r="C57" s="6" t="s">
        <v>94</v>
      </c>
      <c r="D57" s="7">
        <v>0</v>
      </c>
      <c r="E57" s="8">
        <v>1000000</v>
      </c>
      <c r="F57" s="8">
        <v>0</v>
      </c>
      <c r="G57" s="9">
        <v>1000000</v>
      </c>
      <c r="H57" s="26">
        <v>1000000</v>
      </c>
    </row>
    <row r="58" spans="1:8" x14ac:dyDescent="0.25">
      <c r="B58" s="5" t="s">
        <v>95</v>
      </c>
      <c r="C58" s="6" t="s">
        <v>96</v>
      </c>
      <c r="D58" s="7">
        <v>8000000</v>
      </c>
      <c r="E58" s="8">
        <v>10300000</v>
      </c>
      <c r="F58" s="8">
        <v>6068891.5999999996</v>
      </c>
      <c r="G58" s="9">
        <v>4231108.4000000004</v>
      </c>
      <c r="H58" s="26">
        <v>4231108</v>
      </c>
    </row>
    <row r="59" spans="1:8" x14ac:dyDescent="0.25">
      <c r="B59" s="5" t="s">
        <v>97</v>
      </c>
      <c r="C59" s="6" t="s">
        <v>98</v>
      </c>
      <c r="D59" s="7">
        <v>7000000</v>
      </c>
      <c r="E59" s="8">
        <v>7000000</v>
      </c>
      <c r="F59" s="8">
        <v>6125464.4500000002</v>
      </c>
      <c r="G59" s="9">
        <v>874535.55</v>
      </c>
      <c r="H59" s="26">
        <v>400000</v>
      </c>
    </row>
    <row r="60" spans="1:8" x14ac:dyDescent="0.25">
      <c r="B60" s="3" t="s">
        <v>99</v>
      </c>
      <c r="C60" s="4" t="s">
        <v>100</v>
      </c>
      <c r="D60" s="7">
        <v>0</v>
      </c>
      <c r="E60" s="8">
        <v>30000</v>
      </c>
      <c r="F60" s="8">
        <v>0</v>
      </c>
      <c r="G60" s="9">
        <v>30000</v>
      </c>
      <c r="H60" s="26">
        <v>30000</v>
      </c>
    </row>
    <row r="61" spans="1:8" x14ac:dyDescent="0.25">
      <c r="A61" s="50" t="s">
        <v>18</v>
      </c>
      <c r="B61" s="51"/>
      <c r="C61" s="52"/>
      <c r="D61" s="10">
        <f>SUM(D52:D60)</f>
        <v>15000000</v>
      </c>
      <c r="E61" s="11">
        <f>SUM(E52:E60)</f>
        <v>21215000</v>
      </c>
      <c r="F61" s="11">
        <f>SUM(F52:F60)</f>
        <v>12646640.050000001</v>
      </c>
      <c r="G61" s="12">
        <f>SUM(G52:G60)</f>
        <v>8568359.9500000011</v>
      </c>
      <c r="H61" s="27">
        <f>SUM(H52:H60)</f>
        <v>8088824</v>
      </c>
    </row>
    <row r="62" spans="1:8" x14ac:dyDescent="0.25">
      <c r="A62" s="53"/>
      <c r="B62" s="53"/>
      <c r="C62" s="53"/>
      <c r="D62" s="53"/>
      <c r="E62" s="53"/>
      <c r="F62" s="53"/>
      <c r="G62" s="53"/>
    </row>
    <row r="63" spans="1:8" x14ac:dyDescent="0.25">
      <c r="A63" s="2" t="s">
        <v>19</v>
      </c>
      <c r="B63" s="47" t="s">
        <v>20</v>
      </c>
      <c r="C63" s="47"/>
      <c r="D63" s="47"/>
      <c r="E63" s="47"/>
      <c r="F63" s="47"/>
      <c r="G63" s="48"/>
    </row>
    <row r="64" spans="1:8" x14ac:dyDescent="0.25">
      <c r="B64" s="5" t="s">
        <v>101</v>
      </c>
      <c r="C64" s="6" t="s">
        <v>102</v>
      </c>
      <c r="D64" s="7">
        <v>0</v>
      </c>
      <c r="E64" s="8">
        <v>313000</v>
      </c>
      <c r="F64" s="8">
        <v>0</v>
      </c>
      <c r="G64" s="9">
        <v>313000</v>
      </c>
      <c r="H64" s="26">
        <v>313000</v>
      </c>
    </row>
    <row r="65" spans="1:8" x14ac:dyDescent="0.25">
      <c r="B65" s="5" t="s">
        <v>103</v>
      </c>
      <c r="C65" s="6" t="s">
        <v>104</v>
      </c>
      <c r="D65" s="7">
        <v>0</v>
      </c>
      <c r="E65" s="8">
        <v>829000</v>
      </c>
      <c r="F65" s="8">
        <v>102649</v>
      </c>
      <c r="G65" s="9">
        <v>726351</v>
      </c>
      <c r="H65" s="26">
        <v>726351</v>
      </c>
    </row>
    <row r="66" spans="1:8" x14ac:dyDescent="0.25">
      <c r="A66" s="50" t="s">
        <v>21</v>
      </c>
      <c r="B66" s="51"/>
      <c r="C66" s="52"/>
      <c r="D66" s="10">
        <v>0</v>
      </c>
      <c r="E66" s="11">
        <f>SUM(E64:E65)</f>
        <v>1142000</v>
      </c>
      <c r="F66" s="11">
        <f>SUM(F64:F65)</f>
        <v>102649</v>
      </c>
      <c r="G66" s="12">
        <f>SUM(G64:G65)</f>
        <v>1039351</v>
      </c>
      <c r="H66" s="27">
        <f>SUM(H64:H65)</f>
        <v>1039351</v>
      </c>
    </row>
    <row r="67" spans="1:8" x14ac:dyDescent="0.25">
      <c r="A67" s="53"/>
      <c r="B67" s="53"/>
      <c r="C67" s="53"/>
      <c r="D67" s="53"/>
      <c r="E67" s="53"/>
      <c r="F67" s="53"/>
      <c r="G67" s="53"/>
    </row>
    <row r="68" spans="1:8" x14ac:dyDescent="0.25">
      <c r="A68" s="2" t="s">
        <v>22</v>
      </c>
      <c r="B68" s="47" t="s">
        <v>23</v>
      </c>
      <c r="C68" s="47"/>
      <c r="D68" s="47"/>
      <c r="E68" s="47"/>
      <c r="F68" s="47"/>
      <c r="G68" s="48"/>
    </row>
    <row r="69" spans="1:8" x14ac:dyDescent="0.25">
      <c r="B69" s="3" t="s">
        <v>105</v>
      </c>
      <c r="C69" s="4" t="s">
        <v>106</v>
      </c>
      <c r="D69" s="7">
        <v>2500000</v>
      </c>
      <c r="E69" s="8">
        <v>840000</v>
      </c>
      <c r="F69" s="8">
        <v>0</v>
      </c>
      <c r="G69" s="9">
        <v>840000</v>
      </c>
      <c r="H69" s="26">
        <v>450000</v>
      </c>
    </row>
    <row r="70" spans="1:8" x14ac:dyDescent="0.25">
      <c r="A70" s="50" t="s">
        <v>24</v>
      </c>
      <c r="B70" s="51"/>
      <c r="C70" s="52"/>
      <c r="D70" s="10">
        <v>2500000</v>
      </c>
      <c r="E70" s="11">
        <v>840000</v>
      </c>
      <c r="F70" s="11">
        <v>0</v>
      </c>
      <c r="G70" s="12">
        <v>840000</v>
      </c>
      <c r="H70" s="27">
        <f>H69</f>
        <v>450000</v>
      </c>
    </row>
    <row r="71" spans="1:8" x14ac:dyDescent="0.25">
      <c r="A71" s="53"/>
      <c r="B71" s="53"/>
      <c r="C71" s="53"/>
      <c r="D71" s="53"/>
      <c r="E71" s="53"/>
      <c r="F71" s="53"/>
      <c r="G71" s="53"/>
    </row>
    <row r="72" spans="1:8" x14ac:dyDescent="0.25">
      <c r="A72" s="2" t="s">
        <v>25</v>
      </c>
      <c r="B72" s="47" t="s">
        <v>26</v>
      </c>
      <c r="C72" s="47"/>
      <c r="D72" s="47"/>
      <c r="E72" s="47"/>
      <c r="F72" s="47"/>
      <c r="G72" s="48"/>
    </row>
    <row r="73" spans="1:8" x14ac:dyDescent="0.25">
      <c r="B73" s="3" t="s">
        <v>107</v>
      </c>
      <c r="C73" s="4" t="s">
        <v>108</v>
      </c>
      <c r="D73" s="7">
        <v>7000000</v>
      </c>
      <c r="E73" s="8">
        <v>7000000</v>
      </c>
      <c r="F73" s="8">
        <v>286000</v>
      </c>
      <c r="G73" s="9">
        <v>6714000</v>
      </c>
      <c r="H73" s="26">
        <v>6714000</v>
      </c>
    </row>
    <row r="74" spans="1:8" x14ac:dyDescent="0.25">
      <c r="A74" s="50" t="s">
        <v>27</v>
      </c>
      <c r="B74" s="51"/>
      <c r="C74" s="52"/>
      <c r="D74" s="10">
        <v>7000000</v>
      </c>
      <c r="E74" s="11">
        <v>7000000</v>
      </c>
      <c r="F74" s="11">
        <v>286000</v>
      </c>
      <c r="G74" s="12">
        <v>6714000</v>
      </c>
      <c r="H74" s="27">
        <f>H73</f>
        <v>6714000</v>
      </c>
    </row>
    <row r="75" spans="1:8" x14ac:dyDescent="0.25">
      <c r="A75" s="53"/>
      <c r="B75" s="53"/>
      <c r="C75" s="53"/>
      <c r="D75" s="53"/>
      <c r="E75" s="53"/>
      <c r="F75" s="53"/>
      <c r="G75" s="53"/>
    </row>
    <row r="76" spans="1:8" x14ac:dyDescent="0.25">
      <c r="A76" s="2" t="s">
        <v>28</v>
      </c>
      <c r="B76" s="47" t="s">
        <v>29</v>
      </c>
      <c r="C76" s="47"/>
      <c r="D76" s="47"/>
      <c r="E76" s="47"/>
      <c r="F76" s="47"/>
      <c r="G76" s="48"/>
    </row>
    <row r="77" spans="1:8" x14ac:dyDescent="0.25">
      <c r="B77" s="5" t="s">
        <v>109</v>
      </c>
      <c r="C77" s="6" t="s">
        <v>110</v>
      </c>
      <c r="D77" s="7">
        <v>2500000</v>
      </c>
      <c r="E77" s="8">
        <v>10175000</v>
      </c>
      <c r="F77" s="8">
        <v>195477.37</v>
      </c>
      <c r="G77" s="9">
        <v>9979522.6300000008</v>
      </c>
      <c r="H77" s="26">
        <v>9975522</v>
      </c>
    </row>
    <row r="78" spans="1:8" x14ac:dyDescent="0.25">
      <c r="B78" s="3" t="s">
        <v>111</v>
      </c>
      <c r="C78" s="4" t="s">
        <v>112</v>
      </c>
      <c r="D78" s="7">
        <v>0</v>
      </c>
      <c r="E78" s="8">
        <v>220000</v>
      </c>
      <c r="F78" s="8">
        <v>120000</v>
      </c>
      <c r="G78" s="9">
        <v>100000</v>
      </c>
      <c r="H78" s="26">
        <v>100000</v>
      </c>
    </row>
    <row r="79" spans="1:8" x14ac:dyDescent="0.25">
      <c r="A79" s="50" t="s">
        <v>30</v>
      </c>
      <c r="B79" s="51"/>
      <c r="C79" s="52"/>
      <c r="D79" s="10">
        <f>SUM(D77:D78)</f>
        <v>2500000</v>
      </c>
      <c r="E79" s="11">
        <f>SUM(E77:E78)</f>
        <v>10395000</v>
      </c>
      <c r="F79" s="11">
        <f>SUM(F77:F78)</f>
        <v>315477.37</v>
      </c>
      <c r="G79" s="12">
        <f>SUM(G77:G78)</f>
        <v>10079522.630000001</v>
      </c>
      <c r="H79" s="27">
        <f>SUM(H77:H78)</f>
        <v>10075522</v>
      </c>
    </row>
    <row r="80" spans="1:8" x14ac:dyDescent="0.25">
      <c r="A80" s="53"/>
      <c r="B80" s="53"/>
      <c r="C80" s="53"/>
      <c r="D80" s="53"/>
      <c r="E80" s="53"/>
      <c r="F80" s="53"/>
      <c r="G80" s="53"/>
    </row>
    <row r="81" spans="1:8" x14ac:dyDescent="0.25">
      <c r="A81" s="2" t="s">
        <v>31</v>
      </c>
      <c r="B81" s="47" t="s">
        <v>32</v>
      </c>
      <c r="C81" s="47"/>
      <c r="D81" s="47"/>
      <c r="E81" s="47"/>
      <c r="F81" s="47"/>
      <c r="G81" s="48"/>
    </row>
    <row r="82" spans="1:8" x14ac:dyDescent="0.25">
      <c r="B82" s="3" t="s">
        <v>113</v>
      </c>
      <c r="C82" s="4" t="s">
        <v>114</v>
      </c>
      <c r="D82" s="7">
        <v>0</v>
      </c>
      <c r="E82" s="8">
        <v>5781000</v>
      </c>
      <c r="F82" s="8">
        <v>5035148.8</v>
      </c>
      <c r="G82" s="9">
        <v>745851.2</v>
      </c>
      <c r="H82" s="26">
        <v>745851</v>
      </c>
    </row>
    <row r="83" spans="1:8" x14ac:dyDescent="0.25">
      <c r="A83" s="50" t="s">
        <v>33</v>
      </c>
      <c r="B83" s="51"/>
      <c r="C83" s="52"/>
      <c r="D83" s="10">
        <v>0</v>
      </c>
      <c r="E83" s="11">
        <v>5781000</v>
      </c>
      <c r="F83" s="11">
        <v>5035148.8</v>
      </c>
      <c r="G83" s="12">
        <v>745851.2</v>
      </c>
      <c r="H83" s="27">
        <f>H82</f>
        <v>745851</v>
      </c>
    </row>
    <row r="84" spans="1:8" x14ac:dyDescent="0.25">
      <c r="A84" s="53"/>
      <c r="B84" s="53"/>
      <c r="C84" s="53"/>
      <c r="D84" s="53"/>
      <c r="E84" s="53"/>
      <c r="F84" s="53"/>
      <c r="G84" s="53"/>
    </row>
    <row r="85" spans="1:8" x14ac:dyDescent="0.25">
      <c r="A85" s="2" t="s">
        <v>34</v>
      </c>
      <c r="B85" s="47" t="s">
        <v>35</v>
      </c>
      <c r="C85" s="47"/>
      <c r="D85" s="47"/>
      <c r="E85" s="47"/>
      <c r="F85" s="47"/>
      <c r="G85" s="48"/>
    </row>
    <row r="86" spans="1:8" x14ac:dyDescent="0.25">
      <c r="B86" s="3" t="s">
        <v>115</v>
      </c>
      <c r="C86" s="4" t="s">
        <v>116</v>
      </c>
      <c r="D86" s="7">
        <v>0</v>
      </c>
      <c r="E86" s="8">
        <v>3000000</v>
      </c>
      <c r="F86" s="8">
        <v>385000</v>
      </c>
      <c r="G86" s="9">
        <v>2615000</v>
      </c>
      <c r="H86" s="26">
        <v>2615000</v>
      </c>
    </row>
    <row r="87" spans="1:8" x14ac:dyDescent="0.25">
      <c r="A87" s="50" t="s">
        <v>36</v>
      </c>
      <c r="B87" s="51"/>
      <c r="C87" s="52"/>
      <c r="D87" s="10">
        <v>0</v>
      </c>
      <c r="E87" s="11">
        <v>3000000</v>
      </c>
      <c r="F87" s="11">
        <v>385000</v>
      </c>
      <c r="G87" s="12">
        <v>2615000</v>
      </c>
      <c r="H87" s="27">
        <f>H86</f>
        <v>2615000</v>
      </c>
    </row>
    <row r="88" spans="1:8" x14ac:dyDescent="0.25">
      <c r="A88" s="53"/>
      <c r="B88" s="53"/>
      <c r="C88" s="53"/>
      <c r="D88" s="53"/>
      <c r="E88" s="53"/>
      <c r="F88" s="53"/>
      <c r="G88" s="53"/>
    </row>
    <row r="89" spans="1:8" x14ac:dyDescent="0.25">
      <c r="A89" s="2" t="s">
        <v>42</v>
      </c>
      <c r="B89" s="47" t="s">
        <v>43</v>
      </c>
      <c r="C89" s="47"/>
      <c r="D89" s="47"/>
      <c r="E89" s="47"/>
      <c r="F89" s="47"/>
      <c r="G89" s="48"/>
    </row>
    <row r="90" spans="1:8" x14ac:dyDescent="0.25">
      <c r="B90" s="3" t="s">
        <v>117</v>
      </c>
      <c r="C90" s="4" t="s">
        <v>118</v>
      </c>
      <c r="D90" s="7">
        <v>0</v>
      </c>
      <c r="E90" s="8">
        <v>5953000</v>
      </c>
      <c r="F90" s="8">
        <v>5748431.6799999997</v>
      </c>
      <c r="G90" s="9">
        <v>204568.32000000001</v>
      </c>
      <c r="H90" s="26">
        <v>182398</v>
      </c>
    </row>
    <row r="91" spans="1:8" x14ac:dyDescent="0.25">
      <c r="A91" s="50" t="s">
        <v>44</v>
      </c>
      <c r="B91" s="51"/>
      <c r="C91" s="52"/>
      <c r="D91" s="10">
        <v>0</v>
      </c>
      <c r="E91" s="11">
        <v>5953000</v>
      </c>
      <c r="F91" s="11">
        <v>5748431.6799999997</v>
      </c>
      <c r="G91" s="12">
        <v>204568.32000000001</v>
      </c>
      <c r="H91" s="27">
        <f>H90</f>
        <v>182398</v>
      </c>
    </row>
    <row r="92" spans="1:8" x14ac:dyDescent="0.25">
      <c r="A92" s="53"/>
      <c r="B92" s="53"/>
      <c r="C92" s="53"/>
      <c r="D92" s="53"/>
      <c r="E92" s="53"/>
      <c r="F92" s="53"/>
      <c r="G92" s="53"/>
    </row>
    <row r="93" spans="1:8" x14ac:dyDescent="0.25">
      <c r="A93" s="2" t="s">
        <v>45</v>
      </c>
      <c r="B93" s="47" t="s">
        <v>46</v>
      </c>
      <c r="C93" s="47"/>
      <c r="D93" s="47"/>
      <c r="E93" s="47"/>
      <c r="F93" s="47"/>
      <c r="G93" s="48"/>
    </row>
    <row r="94" spans="1:8" x14ac:dyDescent="0.25">
      <c r="B94" s="5" t="s">
        <v>119</v>
      </c>
      <c r="C94" s="6" t="s">
        <v>120</v>
      </c>
      <c r="D94" s="7">
        <v>0</v>
      </c>
      <c r="E94" s="8">
        <v>1500000</v>
      </c>
      <c r="F94" s="8">
        <v>4369.3100000000004</v>
      </c>
      <c r="G94" s="9">
        <v>1495630.69</v>
      </c>
      <c r="H94" s="26">
        <v>1495630</v>
      </c>
    </row>
    <row r="95" spans="1:8" x14ac:dyDescent="0.25">
      <c r="A95" s="50" t="s">
        <v>47</v>
      </c>
      <c r="B95" s="51"/>
      <c r="C95" s="52"/>
      <c r="D95" s="10">
        <f>D94</f>
        <v>0</v>
      </c>
      <c r="E95" s="11">
        <f>E94</f>
        <v>1500000</v>
      </c>
      <c r="F95" s="11">
        <v>4369.3100000000004</v>
      </c>
      <c r="G95" s="12">
        <f>G94</f>
        <v>1495630.69</v>
      </c>
      <c r="H95" s="27">
        <f>H94</f>
        <v>1495630</v>
      </c>
    </row>
    <row r="96" spans="1:8" x14ac:dyDescent="0.25">
      <c r="A96" s="53"/>
      <c r="B96" s="53"/>
      <c r="C96" s="53"/>
      <c r="D96" s="53"/>
      <c r="E96" s="53"/>
      <c r="F96" s="53"/>
      <c r="G96" s="53"/>
    </row>
    <row r="97" spans="1:8" x14ac:dyDescent="0.25">
      <c r="A97" s="2" t="s">
        <v>48</v>
      </c>
      <c r="B97" s="47" t="s">
        <v>49</v>
      </c>
      <c r="C97" s="47"/>
      <c r="D97" s="47"/>
      <c r="E97" s="47"/>
      <c r="F97" s="47"/>
      <c r="G97" s="48"/>
    </row>
    <row r="98" spans="1:8" x14ac:dyDescent="0.25">
      <c r="B98" s="5" t="s">
        <v>121</v>
      </c>
      <c r="C98" s="6" t="s">
        <v>122</v>
      </c>
      <c r="D98" s="7">
        <v>0</v>
      </c>
      <c r="E98" s="8">
        <v>30000</v>
      </c>
      <c r="F98" s="8">
        <v>0</v>
      </c>
      <c r="G98" s="9">
        <v>30000</v>
      </c>
      <c r="H98" s="26">
        <v>30000</v>
      </c>
    </row>
    <row r="99" spans="1:8" x14ac:dyDescent="0.25">
      <c r="A99" s="50" t="s">
        <v>50</v>
      </c>
      <c r="B99" s="51"/>
      <c r="C99" s="52"/>
      <c r="D99" s="10">
        <v>0</v>
      </c>
      <c r="E99" s="11">
        <f>E98</f>
        <v>30000</v>
      </c>
      <c r="F99" s="11">
        <v>0</v>
      </c>
      <c r="G99" s="12">
        <f>G98</f>
        <v>30000</v>
      </c>
      <c r="H99" s="27">
        <f>H98</f>
        <v>30000</v>
      </c>
    </row>
    <row r="100" spans="1:8" x14ac:dyDescent="0.25">
      <c r="A100" s="53"/>
      <c r="B100" s="53"/>
      <c r="C100" s="53"/>
      <c r="D100" s="53"/>
      <c r="E100" s="53"/>
      <c r="F100" s="53"/>
      <c r="G100" s="53"/>
    </row>
    <row r="101" spans="1:8" x14ac:dyDescent="0.25">
      <c r="A101" s="2" t="s">
        <v>51</v>
      </c>
      <c r="B101" s="47" t="s">
        <v>52</v>
      </c>
      <c r="C101" s="47"/>
      <c r="D101" s="47"/>
      <c r="E101" s="47"/>
      <c r="F101" s="47"/>
      <c r="G101" s="48"/>
    </row>
    <row r="102" spans="1:8" x14ac:dyDescent="0.25">
      <c r="B102" s="3" t="s">
        <v>123</v>
      </c>
      <c r="C102" s="4" t="s">
        <v>124</v>
      </c>
      <c r="D102" s="7">
        <v>0</v>
      </c>
      <c r="E102" s="8">
        <v>2000000</v>
      </c>
      <c r="F102" s="8">
        <v>0</v>
      </c>
      <c r="G102" s="9">
        <v>2000000</v>
      </c>
      <c r="H102" s="26">
        <v>2000000</v>
      </c>
    </row>
    <row r="103" spans="1:8" x14ac:dyDescent="0.25">
      <c r="A103" s="50" t="s">
        <v>53</v>
      </c>
      <c r="B103" s="51"/>
      <c r="C103" s="52"/>
      <c r="D103" s="10">
        <v>0</v>
      </c>
      <c r="E103" s="11">
        <f>E102</f>
        <v>2000000</v>
      </c>
      <c r="F103" s="11">
        <f>F102</f>
        <v>0</v>
      </c>
      <c r="G103" s="12">
        <f>G102</f>
        <v>2000000</v>
      </c>
      <c r="H103" s="27">
        <f>H102</f>
        <v>2000000</v>
      </c>
    </row>
    <row r="104" spans="1:8" x14ac:dyDescent="0.25">
      <c r="A104" s="53"/>
      <c r="B104" s="53"/>
      <c r="C104" s="53"/>
      <c r="D104" s="53"/>
      <c r="E104" s="53"/>
      <c r="F104" s="53"/>
      <c r="G104" s="53"/>
    </row>
    <row r="105" spans="1:8" x14ac:dyDescent="0.25">
      <c r="A105" s="2" t="s">
        <v>54</v>
      </c>
      <c r="B105" s="51" t="s">
        <v>55</v>
      </c>
      <c r="C105" s="51"/>
      <c r="D105" s="51"/>
      <c r="E105" s="51"/>
      <c r="F105" s="51"/>
      <c r="G105" s="52"/>
    </row>
    <row r="106" spans="1:8" x14ac:dyDescent="0.25">
      <c r="B106" s="3" t="s">
        <v>125</v>
      </c>
      <c r="C106" s="4" t="s">
        <v>126</v>
      </c>
      <c r="D106" s="7">
        <v>0</v>
      </c>
      <c r="E106" s="8">
        <v>300000</v>
      </c>
      <c r="F106" s="8">
        <v>48510</v>
      </c>
      <c r="G106" s="9">
        <v>251490</v>
      </c>
      <c r="H106" s="26">
        <v>251490</v>
      </c>
    </row>
    <row r="107" spans="1:8" x14ac:dyDescent="0.25">
      <c r="A107" s="50" t="s">
        <v>56</v>
      </c>
      <c r="B107" s="51"/>
      <c r="C107" s="52"/>
      <c r="D107" s="10">
        <v>0</v>
      </c>
      <c r="E107" s="11">
        <v>300000</v>
      </c>
      <c r="F107" s="11">
        <v>48510</v>
      </c>
      <c r="G107" s="12">
        <v>251490</v>
      </c>
      <c r="H107" s="27">
        <f>H106</f>
        <v>251490</v>
      </c>
    </row>
    <row r="108" spans="1:8" x14ac:dyDescent="0.25">
      <c r="A108" s="54"/>
      <c r="B108" s="54"/>
      <c r="C108" s="54"/>
      <c r="D108" s="54"/>
      <c r="E108" s="54"/>
      <c r="F108" s="54"/>
      <c r="G108" s="54"/>
    </row>
    <row r="109" spans="1:8" x14ac:dyDescent="0.25">
      <c r="A109" s="2" t="s">
        <v>62</v>
      </c>
      <c r="B109" s="47" t="s">
        <v>63</v>
      </c>
      <c r="C109" s="47"/>
      <c r="D109" s="47"/>
      <c r="E109" s="47"/>
      <c r="F109" s="47"/>
      <c r="G109" s="48"/>
    </row>
    <row r="110" spans="1:8" x14ac:dyDescent="0.25">
      <c r="B110" s="5" t="s">
        <v>127</v>
      </c>
      <c r="C110" s="6" t="s">
        <v>128</v>
      </c>
      <c r="D110" s="7">
        <v>340000</v>
      </c>
      <c r="E110" s="8">
        <v>1180000</v>
      </c>
      <c r="F110" s="8">
        <v>484667.91</v>
      </c>
      <c r="G110" s="9">
        <v>695332.09</v>
      </c>
      <c r="H110" s="26">
        <v>580000</v>
      </c>
    </row>
    <row r="111" spans="1:8" x14ac:dyDescent="0.25">
      <c r="A111" s="50" t="s">
        <v>66</v>
      </c>
      <c r="B111" s="51"/>
      <c r="C111" s="52"/>
      <c r="D111" s="10">
        <f>D110</f>
        <v>340000</v>
      </c>
      <c r="E111" s="11">
        <f>E110</f>
        <v>1180000</v>
      </c>
      <c r="F111" s="11">
        <f>F110</f>
        <v>484667.91</v>
      </c>
      <c r="G111" s="12">
        <f>G110</f>
        <v>695332.09</v>
      </c>
      <c r="H111" s="27">
        <f>H110</f>
        <v>580000</v>
      </c>
    </row>
    <row r="112" spans="1:8" x14ac:dyDescent="0.25">
      <c r="A112" s="53"/>
      <c r="B112" s="53"/>
      <c r="C112" s="53"/>
      <c r="D112" s="53"/>
      <c r="E112" s="53"/>
      <c r="F112" s="53"/>
      <c r="G112" s="53"/>
    </row>
    <row r="113" spans="1:8" x14ac:dyDescent="0.25">
      <c r="A113" s="2" t="s">
        <v>129</v>
      </c>
      <c r="B113" s="47" t="s">
        <v>130</v>
      </c>
      <c r="C113" s="47"/>
      <c r="D113" s="47"/>
      <c r="E113" s="47"/>
      <c r="F113" s="47"/>
      <c r="G113" s="48"/>
    </row>
    <row r="114" spans="1:8" x14ac:dyDescent="0.25">
      <c r="B114" s="3" t="s">
        <v>131</v>
      </c>
      <c r="C114" s="4" t="s">
        <v>132</v>
      </c>
      <c r="D114" s="7">
        <v>0</v>
      </c>
      <c r="E114" s="8">
        <v>75000</v>
      </c>
      <c r="F114" s="8">
        <v>30000</v>
      </c>
      <c r="G114" s="9">
        <v>45000</v>
      </c>
      <c r="H114" s="26">
        <v>45000</v>
      </c>
    </row>
    <row r="115" spans="1:8" x14ac:dyDescent="0.25">
      <c r="A115" s="50" t="s">
        <v>133</v>
      </c>
      <c r="B115" s="51"/>
      <c r="C115" s="52"/>
      <c r="D115" s="10">
        <v>0</v>
      </c>
      <c r="E115" s="11">
        <v>75000</v>
      </c>
      <c r="F115" s="11">
        <v>30000</v>
      </c>
      <c r="G115" s="12">
        <v>45000</v>
      </c>
      <c r="H115" s="29">
        <v>45000</v>
      </c>
    </row>
    <row r="116" spans="1:8" x14ac:dyDescent="0.25">
      <c r="A116" s="53"/>
      <c r="B116" s="53"/>
      <c r="C116" s="53"/>
      <c r="D116" s="53"/>
      <c r="E116" s="53"/>
      <c r="F116" s="53"/>
      <c r="G116" s="53"/>
    </row>
    <row r="117" spans="1:8" x14ac:dyDescent="0.25">
      <c r="A117" s="2" t="s">
        <v>72</v>
      </c>
      <c r="B117" s="47" t="s">
        <v>73</v>
      </c>
      <c r="C117" s="47"/>
      <c r="D117" s="47"/>
      <c r="E117" s="47"/>
      <c r="F117" s="47"/>
      <c r="G117" s="48"/>
    </row>
    <row r="118" spans="1:8" x14ac:dyDescent="0.25">
      <c r="B118" s="3" t="s">
        <v>134</v>
      </c>
      <c r="C118" s="4" t="s">
        <v>135</v>
      </c>
      <c r="D118" s="7">
        <v>720000</v>
      </c>
      <c r="E118" s="8">
        <v>880000</v>
      </c>
      <c r="F118" s="8">
        <v>804114.4</v>
      </c>
      <c r="G118" s="9">
        <v>75885.600000000006</v>
      </c>
      <c r="H118" s="26">
        <v>72265</v>
      </c>
    </row>
    <row r="119" spans="1:8" x14ac:dyDescent="0.25">
      <c r="A119" s="50" t="s">
        <v>74</v>
      </c>
      <c r="B119" s="51"/>
      <c r="C119" s="52"/>
      <c r="D119" s="10">
        <v>720000</v>
      </c>
      <c r="E119" s="11">
        <v>880000</v>
      </c>
      <c r="F119" s="11">
        <v>804114.4</v>
      </c>
      <c r="G119" s="12">
        <v>75885.600000000006</v>
      </c>
      <c r="H119" s="27">
        <f>H118</f>
        <v>72265</v>
      </c>
    </row>
    <row r="120" spans="1:8" x14ac:dyDescent="0.25">
      <c r="A120" s="53"/>
      <c r="B120" s="53"/>
      <c r="C120" s="53"/>
      <c r="D120" s="53"/>
      <c r="E120" s="53"/>
      <c r="F120" s="53"/>
      <c r="G120" s="53"/>
    </row>
    <row r="121" spans="1:8" ht="15.95" customHeight="1" x14ac:dyDescent="0.25">
      <c r="A121" s="55" t="s">
        <v>136</v>
      </c>
      <c r="B121" s="56"/>
      <c r="C121" s="57"/>
      <c r="D121" s="13">
        <f>D119+D115+D111+D107+D103+D99+D95+D91+D87+D83+D79+D74+D70+D66+D61+D49+D44</f>
        <v>35060000</v>
      </c>
      <c r="E121" s="14">
        <f>E119+E115+E111+E107+E103+E99+E95+E91+E91+E87+E82+E79+E74+E70+E66+E61+E49+E44</f>
        <v>79255000</v>
      </c>
      <c r="F121" s="14">
        <f>F119+F115+F111+F107+F103+F99+F95+F91+F87+F83+F79+F74+F70+F66+F61+F49+F44</f>
        <v>26395631.52</v>
      </c>
      <c r="G121" s="15">
        <f>G119+G115+G111+G107+G103+G99+G95+G91+G87+G83+G79+G74+G70+G66+G61+G49+G44</f>
        <v>46906368.480000004</v>
      </c>
      <c r="H121" s="30">
        <f>H119+H115+H111+H107+H103+H99+H95+H91+H87+H83+H79+H74+H70+H66+H61+H44+H49</f>
        <v>45891708</v>
      </c>
    </row>
    <row r="122" spans="1:8" x14ac:dyDescent="0.25">
      <c r="A122" s="53"/>
      <c r="B122" s="53"/>
      <c r="C122" s="53"/>
      <c r="D122" s="53"/>
      <c r="E122" s="53"/>
      <c r="F122" s="53"/>
      <c r="G122" s="53"/>
    </row>
    <row r="123" spans="1:8" ht="18" customHeight="1" x14ac:dyDescent="0.25">
      <c r="A123" s="55" t="s">
        <v>137</v>
      </c>
      <c r="B123" s="56"/>
      <c r="C123" s="57"/>
      <c r="D123" s="13">
        <f>D121+D39</f>
        <v>37832000</v>
      </c>
      <c r="E123" s="14">
        <f>E121+E39</f>
        <v>88389900</v>
      </c>
      <c r="F123" s="14">
        <f>F121+F39</f>
        <v>29519892.629999999</v>
      </c>
      <c r="G123" s="15">
        <f>G121+G39</f>
        <v>53584007.370000005</v>
      </c>
      <c r="H123" s="30">
        <f>H121+H39</f>
        <v>51694763</v>
      </c>
    </row>
    <row r="124" spans="1:8" x14ac:dyDescent="0.25">
      <c r="A124" s="53"/>
      <c r="B124" s="53"/>
      <c r="C124" s="53"/>
      <c r="D124" s="53"/>
      <c r="E124" s="53"/>
      <c r="F124" s="53"/>
      <c r="G124" s="53"/>
    </row>
  </sheetData>
  <mergeCells count="109">
    <mergeCell ref="A123:C123"/>
    <mergeCell ref="A124:G124"/>
    <mergeCell ref="A121:C121"/>
    <mergeCell ref="A122:G122"/>
    <mergeCell ref="A38:G38"/>
    <mergeCell ref="A120:G120"/>
    <mergeCell ref="B117:C117"/>
    <mergeCell ref="D117:G117"/>
    <mergeCell ref="A119:C119"/>
    <mergeCell ref="A116:G116"/>
    <mergeCell ref="B113:C113"/>
    <mergeCell ref="D113:G113"/>
    <mergeCell ref="A115:C115"/>
    <mergeCell ref="A112:G112"/>
    <mergeCell ref="B109:C109"/>
    <mergeCell ref="D109:G109"/>
    <mergeCell ref="A111:C111"/>
    <mergeCell ref="A108:G108"/>
    <mergeCell ref="B105:C105"/>
    <mergeCell ref="D105:G105"/>
    <mergeCell ref="A107:C107"/>
    <mergeCell ref="A104:G104"/>
    <mergeCell ref="B101:C101"/>
    <mergeCell ref="D101:G101"/>
    <mergeCell ref="A103:C103"/>
    <mergeCell ref="A100:G100"/>
    <mergeCell ref="B97:C97"/>
    <mergeCell ref="D97:G97"/>
    <mergeCell ref="A99:C99"/>
    <mergeCell ref="A96:G96"/>
    <mergeCell ref="B93:C93"/>
    <mergeCell ref="D93:G93"/>
    <mergeCell ref="A95:C95"/>
    <mergeCell ref="A92:G92"/>
    <mergeCell ref="B89:C89"/>
    <mergeCell ref="D89:G89"/>
    <mergeCell ref="A91:C91"/>
    <mergeCell ref="A88:G88"/>
    <mergeCell ref="B85:C85"/>
    <mergeCell ref="D85:G85"/>
    <mergeCell ref="A87:C87"/>
    <mergeCell ref="A84:G84"/>
    <mergeCell ref="B81:C81"/>
    <mergeCell ref="D81:G81"/>
    <mergeCell ref="A83:C83"/>
    <mergeCell ref="A80:G80"/>
    <mergeCell ref="B76:C76"/>
    <mergeCell ref="D76:G76"/>
    <mergeCell ref="A79:C79"/>
    <mergeCell ref="A75:G75"/>
    <mergeCell ref="B72:C72"/>
    <mergeCell ref="D72:G72"/>
    <mergeCell ref="A74:C74"/>
    <mergeCell ref="A71:G71"/>
    <mergeCell ref="B68:C68"/>
    <mergeCell ref="D68:G68"/>
    <mergeCell ref="A70:C70"/>
    <mergeCell ref="A67:G67"/>
    <mergeCell ref="B63:C63"/>
    <mergeCell ref="D63:G63"/>
    <mergeCell ref="A66:C66"/>
    <mergeCell ref="A62:G62"/>
    <mergeCell ref="B51:C51"/>
    <mergeCell ref="D51:G51"/>
    <mergeCell ref="A61:C61"/>
    <mergeCell ref="A50:G50"/>
    <mergeCell ref="B46:C46"/>
    <mergeCell ref="D46:G46"/>
    <mergeCell ref="A49:C49"/>
    <mergeCell ref="A44:C44"/>
    <mergeCell ref="A45:G45"/>
    <mergeCell ref="A41:C41"/>
    <mergeCell ref="B42:C42"/>
    <mergeCell ref="D42:G42"/>
    <mergeCell ref="A39:C39"/>
    <mergeCell ref="A40:G40"/>
    <mergeCell ref="A37:G37"/>
    <mergeCell ref="B34:C34"/>
    <mergeCell ref="D34:G34"/>
    <mergeCell ref="A36:C36"/>
    <mergeCell ref="A33:G33"/>
    <mergeCell ref="B30:C30"/>
    <mergeCell ref="D30:G30"/>
    <mergeCell ref="A32:C32"/>
    <mergeCell ref="A29:G29"/>
    <mergeCell ref="B26:C26"/>
    <mergeCell ref="D26:G26"/>
    <mergeCell ref="A28:C28"/>
    <mergeCell ref="A25:G25"/>
    <mergeCell ref="A24:C24"/>
    <mergeCell ref="A17:G17"/>
    <mergeCell ref="B13:C13"/>
    <mergeCell ref="D13:G13"/>
    <mergeCell ref="A16:C16"/>
    <mergeCell ref="A12:G12"/>
    <mergeCell ref="B8:C8"/>
    <mergeCell ref="D8:G8"/>
    <mergeCell ref="A11:C11"/>
    <mergeCell ref="A20:C20"/>
    <mergeCell ref="B18:C18"/>
    <mergeCell ref="A3:G3"/>
    <mergeCell ref="B1:F2"/>
    <mergeCell ref="A4:G4"/>
    <mergeCell ref="A6:C6"/>
    <mergeCell ref="B7:C7"/>
    <mergeCell ref="D7:G7"/>
    <mergeCell ref="A5:G5"/>
    <mergeCell ref="B22:C22"/>
    <mergeCell ref="D22:G22"/>
  </mergeCells>
  <printOptions horizontalCentered="1"/>
  <pageMargins left="0.39370078740157477" right="0.39370078740157477" top="0.78740157480314954" bottom="0.39370078740157477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885C-9771-492A-BEFA-AC4D8A4AA84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Plnění ZU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Milatová</dc:creator>
  <cp:lastModifiedBy>Hana Milatová</cp:lastModifiedBy>
  <dcterms:created xsi:type="dcterms:W3CDTF">2026-01-13T13:40:52Z</dcterms:created>
  <dcterms:modified xsi:type="dcterms:W3CDTF">2026-01-14T13:34:32Z</dcterms:modified>
</cp:coreProperties>
</file>