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2026\Rozpočtové opatření\RO č. 1\RM 22.01.2026\"/>
    </mc:Choice>
  </mc:AlternateContent>
  <xr:revisionPtr revIDLastSave="0" documentId="13_ncr:1_{32795BF9-3802-4637-9991-53DB6564D0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Zůstatky na účtech k 31.12.2025" sheetId="1" r:id="rId1"/>
    <sheet name="Daňové příjmy 2025" sheetId="2" r:id="rId2"/>
    <sheet name="Čerpání investic k 31.12.2025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A45" i="1"/>
  <c r="A49" i="1"/>
  <c r="C17" i="1"/>
  <c r="C28" i="1" s="1"/>
  <c r="C34" i="1" s="1"/>
  <c r="C14" i="1"/>
  <c r="C18" i="1" s="1"/>
  <c r="I20" i="2"/>
  <c r="H18" i="2"/>
  <c r="H21" i="2" s="1"/>
  <c r="G18" i="2"/>
  <c r="G21" i="2" s="1"/>
  <c r="F18" i="2"/>
  <c r="F21" i="2" s="1"/>
  <c r="E18" i="2"/>
  <c r="E21" i="2" s="1"/>
  <c r="D18" i="2"/>
  <c r="D21" i="2" s="1"/>
  <c r="C18" i="2"/>
  <c r="C21" i="2" s="1"/>
  <c r="B18" i="2"/>
  <c r="B21" i="2" s="1"/>
  <c r="I17" i="2"/>
  <c r="I16" i="2"/>
  <c r="I15" i="2"/>
  <c r="I14" i="2"/>
  <c r="I13" i="2"/>
  <c r="I12" i="2"/>
  <c r="I11" i="2"/>
  <c r="I10" i="2"/>
  <c r="I9" i="2"/>
  <c r="I8" i="2"/>
  <c r="I7" i="2"/>
  <c r="I6" i="2"/>
  <c r="C27" i="1" l="1"/>
  <c r="C29" i="1" s="1"/>
  <c r="C31" i="1" s="1"/>
  <c r="I18" i="2"/>
  <c r="I21" i="2" s="1"/>
</calcChain>
</file>

<file path=xl/sharedStrings.xml><?xml version="1.0" encoding="utf-8"?>
<sst xmlns="http://schemas.openxmlformats.org/spreadsheetml/2006/main" count="259" uniqueCount="259">
  <si>
    <t>Daňové příjmy v roce 2025</t>
  </si>
  <si>
    <t>údaje v Kč</t>
  </si>
  <si>
    <t>jednotlivé měsíce roku/daně</t>
  </si>
  <si>
    <t>Daň z příjmu FO placená plátci</t>
  </si>
  <si>
    <t>Daň z příjmu FO placená poplatníky</t>
  </si>
  <si>
    <t>Daň z příjmu FO vybíraná srážkou</t>
  </si>
  <si>
    <t>Daň z příjmu PO</t>
  </si>
  <si>
    <t>Daň z příjmu PO za obce</t>
  </si>
  <si>
    <t>DPH</t>
  </si>
  <si>
    <t>Daň z nemovitosti</t>
  </si>
  <si>
    <t>Celkem za daný měsíc</t>
  </si>
  <si>
    <t>položka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</si>
  <si>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</si>
  <si>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</si>
  <si>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</si>
  <si>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</si>
  <si>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</si>
  <si>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</si>
  <si>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</si>
  <si>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</si>
  <si>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</si>
  <si>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</si>
  <si>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</si>
  <si>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</si>
  <si>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Celkem za daň</t>
  </si>
  <si>
    <t>Schválený rozpočet 2025</t>
  </si>
  <si>
    <t>plnění v %</t>
  </si>
  <si>
    <t>00298328 Městský úřad Příbor</t>
  </si>
  <si>
    <t>ČERPÁNÍ INVESTIČNÍCH VÝDAJŮ K 31.12.2025 v Kč</t>
  </si>
  <si>
    <t>Kapitálové výdaje</t>
  </si>
  <si>
    <t>Schválený rozpočet pro rok 2025</t>
  </si>
  <si>
    <t>Upravený rozpočet po schváleném RO č. 8</t>
  </si>
  <si>
    <t>Čerpáno k 31.12.2025</t>
  </si>
  <si>
    <t>Zůstatek k 31.12.2025</t>
  </si>
  <si>
    <t>2143</t>
  </si>
  <si>
    <t>Cestovní ruch, turismus</t>
  </si>
  <si>
    <t>2143V03</t>
  </si>
  <si>
    <t>Turistické informační centrum v čp. 35</t>
  </si>
  <si>
    <t>Celkem za skupinu Cestovní ruch, turismus</t>
  </si>
  <si>
    <t>2212</t>
  </si>
  <si>
    <t>Silnice</t>
  </si>
  <si>
    <t>2212V05</t>
  </si>
  <si>
    <t>SÚ ul. Karla Čapka</t>
  </si>
  <si>
    <t>2212V13</t>
  </si>
  <si>
    <t>Komunikace k ZO na ul. Masarykově</t>
  </si>
  <si>
    <t>2212V16</t>
  </si>
  <si>
    <t>SÚ ulice Březinovy</t>
  </si>
  <si>
    <t>2212V17</t>
  </si>
  <si>
    <t>Úprava křižovatky ul. NRA a Vrchlického</t>
  </si>
  <si>
    <t>Celkem za skupinu Silnice</t>
  </si>
  <si>
    <t>2219</t>
  </si>
  <si>
    <t>Záležitosti pozemních komunikací</t>
  </si>
  <si>
    <t>2219V04</t>
  </si>
  <si>
    <t>SÚ ulic pod kostelem - ul. Žižkova</t>
  </si>
  <si>
    <t>2219V07</t>
  </si>
  <si>
    <t>Sanace břehu vodního toku Klenos</t>
  </si>
  <si>
    <t>2219V08</t>
  </si>
  <si>
    <t>Hájov - výstavba chodníku k novému sportovišti</t>
  </si>
  <si>
    <t>2219V10</t>
  </si>
  <si>
    <t>Přístup. trasy k obchodní zóně na ul. Jičínské</t>
  </si>
  <si>
    <t>2219V18</t>
  </si>
  <si>
    <t>Chodník Místecká - Hukvaldská</t>
  </si>
  <si>
    <t>2219V24</t>
  </si>
  <si>
    <t>SÚ chodníku na ul. Šmeralova</t>
  </si>
  <si>
    <t>2219V28</t>
  </si>
  <si>
    <t>Prostranství před COOP a DPS</t>
  </si>
  <si>
    <t>2219V30</t>
  </si>
  <si>
    <t>Cyklopoint - prostranství čp. 118</t>
  </si>
  <si>
    <t>2219V31</t>
  </si>
  <si>
    <t>Prostranství před ZŠ Npor. Loma</t>
  </si>
  <si>
    <t>2219V35</t>
  </si>
  <si>
    <t>Obchodní centrum Klenoska</t>
  </si>
  <si>
    <t>Celkem za skupinu Záležitosti pozemních komunikací</t>
  </si>
  <si>
    <t>2321</t>
  </si>
  <si>
    <t>Kanalizace</t>
  </si>
  <si>
    <t>2321V04</t>
  </si>
  <si>
    <t>Odkanalizování části ul. Juráňovy</t>
  </si>
  <si>
    <t>2321V05</t>
  </si>
  <si>
    <t>Odkanalizování ul. Hřbitovní</t>
  </si>
  <si>
    <t>2321V06</t>
  </si>
  <si>
    <t>Čističky odpadních vod - fin. podpora</t>
  </si>
  <si>
    <t>2321V09</t>
  </si>
  <si>
    <t>Prodloužení kanalizace na ul. Tyršově</t>
  </si>
  <si>
    <t>Celkem za skupinu Kanalizace</t>
  </si>
  <si>
    <t>2334</t>
  </si>
  <si>
    <t>Revitalizace vodních systémů</t>
  </si>
  <si>
    <t>2334V02</t>
  </si>
  <si>
    <t>Vodohospod.studie katastru Příbor - invest.výd.</t>
  </si>
  <si>
    <t>Celkem za skupinu Revitalizace vodních systémů</t>
  </si>
  <si>
    <t>3111</t>
  </si>
  <si>
    <t>Mateřské školy</t>
  </si>
  <si>
    <t>3111V15</t>
  </si>
  <si>
    <t>Výstavba nové MŠ</t>
  </si>
  <si>
    <t>Celkem za skupinu Mateřské školy</t>
  </si>
  <si>
    <t>3113</t>
  </si>
  <si>
    <t>Základní školy</t>
  </si>
  <si>
    <t>3113V09</t>
  </si>
  <si>
    <t>Sportovní hřiště u ul. Vrchlického</t>
  </si>
  <si>
    <t>3113V12</t>
  </si>
  <si>
    <t>SÚ prostor pro správce ZŠ Npor. Loma</t>
  </si>
  <si>
    <t>3113V20</t>
  </si>
  <si>
    <t>Rekonstrukce býv. ZŠ Dukelské</t>
  </si>
  <si>
    <t>3113V25</t>
  </si>
  <si>
    <t>Rekonstrukce tělocvičen a sanace suterénu ZŠ Jičínská</t>
  </si>
  <si>
    <t>Celkem za skupinu Základní školy</t>
  </si>
  <si>
    <t>3141</t>
  </si>
  <si>
    <t>Školní jídelny</t>
  </si>
  <si>
    <t>3141V03</t>
  </si>
  <si>
    <t>SÚ Školní jídelny Komenského</t>
  </si>
  <si>
    <t>Celkem za skupinu Školní jídelny</t>
  </si>
  <si>
    <t>3315</t>
  </si>
  <si>
    <t>Činnost muzeí a galerií</t>
  </si>
  <si>
    <t>3315V02</t>
  </si>
  <si>
    <t>Realizace nové expozice v RDSF</t>
  </si>
  <si>
    <t>Celkem za skupinu Činnost muzeí a galerií</t>
  </si>
  <si>
    <t>3319</t>
  </si>
  <si>
    <t>Ostatní záležitosti kultury</t>
  </si>
  <si>
    <t>3319V08</t>
  </si>
  <si>
    <t>Autorská a umělecká díla</t>
  </si>
  <si>
    <t>Celkem za skupinu Ostatní záležitosti kultury</t>
  </si>
  <si>
    <t>3429</t>
  </si>
  <si>
    <t>Zájmová činnost</t>
  </si>
  <si>
    <t>3429V06</t>
  </si>
  <si>
    <t>Skatepark</t>
  </si>
  <si>
    <t>Celkem za skupinu Zájmová činnost</t>
  </si>
  <si>
    <t>3613</t>
  </si>
  <si>
    <t>Nebytové hospodářství</t>
  </si>
  <si>
    <t>3613V08</t>
  </si>
  <si>
    <t>Rekonstrukce domu čp. 118</t>
  </si>
  <si>
    <t>3613V14</t>
  </si>
  <si>
    <t>Vybudování FVE</t>
  </si>
  <si>
    <t>Celkem za skupinu Nebytové hospodářství</t>
  </si>
  <si>
    <t>3631</t>
  </si>
  <si>
    <t>Veřejné osvětlení</t>
  </si>
  <si>
    <t>3631V03</t>
  </si>
  <si>
    <t>Nasvětlení kaple Fr. Serafínského</t>
  </si>
  <si>
    <t>3631V09</t>
  </si>
  <si>
    <t>VO Příbor - III. etapa, r.2025</t>
  </si>
  <si>
    <t>Celkem za skupinu Veřejné osvětlení</t>
  </si>
  <si>
    <t>3632</t>
  </si>
  <si>
    <t>Pohřebnictví</t>
  </si>
  <si>
    <t>3632V04</t>
  </si>
  <si>
    <t>Kolumbárium na městském hřbitově</t>
  </si>
  <si>
    <t>3632V05</t>
  </si>
  <si>
    <t>Rozšíření kapacity nového hřbitova</t>
  </si>
  <si>
    <t>Celkem za skupinu Pohřebnictví</t>
  </si>
  <si>
    <t>3633</t>
  </si>
  <si>
    <t>Výstavba a údržba inž. sítí</t>
  </si>
  <si>
    <t>3633V02</t>
  </si>
  <si>
    <t>Instalace elektrických sloupů na náměstí</t>
  </si>
  <si>
    <t>Celkem za skupinu Výstavba a údržba inž. sítí</t>
  </si>
  <si>
    <t>3635</t>
  </si>
  <si>
    <t>Územní plánování + projekční práce</t>
  </si>
  <si>
    <t>3635V01</t>
  </si>
  <si>
    <t>Projektové přípravy</t>
  </si>
  <si>
    <t>Celkem za skupinu Územní plánování + projekční práce</t>
  </si>
  <si>
    <t>3639</t>
  </si>
  <si>
    <t>Komunální služby, územní rozvoj</t>
  </si>
  <si>
    <t>3639V03</t>
  </si>
  <si>
    <t>Výkupy pozemků</t>
  </si>
  <si>
    <t>3639V08</t>
  </si>
  <si>
    <t>Městský mobiliář - investice</t>
  </si>
  <si>
    <t>3639V10</t>
  </si>
  <si>
    <t>Příspěvek na investice TS</t>
  </si>
  <si>
    <t>3639V12</t>
  </si>
  <si>
    <t>TS - investiční část dotace - gastroodpad</t>
  </si>
  <si>
    <t>Celkem za skupinu Komunální služby, územní rozvoj</t>
  </si>
  <si>
    <t>3713</t>
  </si>
  <si>
    <t>Změny technologií vytápění</t>
  </si>
  <si>
    <t>3713V01</t>
  </si>
  <si>
    <t>Projekt Kotlíková dotace</t>
  </si>
  <si>
    <t>Celkem za skupinu Změny technologií vytápění</t>
  </si>
  <si>
    <t>3722</t>
  </si>
  <si>
    <t>Sběr a svoz komunálních odpadů</t>
  </si>
  <si>
    <t>3722V01</t>
  </si>
  <si>
    <t>Sběrný dvůr Točna</t>
  </si>
  <si>
    <t>Celkem za skupinu Sběr a svoz komunálních odpadů</t>
  </si>
  <si>
    <t>3726</t>
  </si>
  <si>
    <t>Využívání a zneškodňování ostatních odpadů</t>
  </si>
  <si>
    <t>3726V02</t>
  </si>
  <si>
    <t>Kompostárna Příbor - investiční výd.</t>
  </si>
  <si>
    <t>Celkem za skupinu Využívání a zneškodňování ostatních odpadů</t>
  </si>
  <si>
    <t>5311</t>
  </si>
  <si>
    <t>Městská policie + program prevence krim.</t>
  </si>
  <si>
    <t>5311V08</t>
  </si>
  <si>
    <t>Obnova zařízení MP</t>
  </si>
  <si>
    <t>Celkem za skupinu Městská policie + program prevence krim.</t>
  </si>
  <si>
    <t>5512</t>
  </si>
  <si>
    <t>Požární ochrana</t>
  </si>
  <si>
    <t>5512V05</t>
  </si>
  <si>
    <t>Přetlakový akumulátor pro JSDH</t>
  </si>
  <si>
    <t>Celkem za skupinu Požární ochrana</t>
  </si>
  <si>
    <t>6171.1</t>
  </si>
  <si>
    <t>Činnost místní správy - OOSČ</t>
  </si>
  <si>
    <t>6171V06</t>
  </si>
  <si>
    <t>Výpočetní technika, stroje a zařízení MÚ</t>
  </si>
  <si>
    <t>Celkem za skupinu Činnost místní správy - OOSČ</t>
  </si>
  <si>
    <t>6171V24</t>
  </si>
  <si>
    <t>Digitální technická mapa</t>
  </si>
  <si>
    <t>Celkem za skupinu</t>
  </si>
  <si>
    <t>Celkem za třídu Kapitálové výdaje</t>
  </si>
  <si>
    <t>Zůstatky účtů k 31.12.2025</t>
  </si>
  <si>
    <t>SÚ číslo</t>
  </si>
  <si>
    <t>název účtu</t>
  </si>
  <si>
    <t>stav k 31.12.2025 v Kč</t>
  </si>
  <si>
    <t>231 0010</t>
  </si>
  <si>
    <t>základní účet - KB</t>
  </si>
  <si>
    <t>231 0011</t>
  </si>
  <si>
    <t>základní účet - ČNB *</t>
  </si>
  <si>
    <t>231 0012</t>
  </si>
  <si>
    <t>základní účet - KB (odpady)</t>
  </si>
  <si>
    <t>231 0018</t>
  </si>
  <si>
    <t>portfoliový účet - KB</t>
  </si>
  <si>
    <t>231 0019</t>
  </si>
  <si>
    <t>základní účet - KB (OBNF)</t>
  </si>
  <si>
    <t>231 0020</t>
  </si>
  <si>
    <t>základní účet - ČS</t>
  </si>
  <si>
    <t>231 0600</t>
  </si>
  <si>
    <t>základní účet - KB (příjmový)</t>
  </si>
  <si>
    <t>231 0700</t>
  </si>
  <si>
    <t>základní účet - UCB</t>
  </si>
  <si>
    <t>231 0710</t>
  </si>
  <si>
    <t>účet - UCB (spořicí)</t>
  </si>
  <si>
    <t>231 0800</t>
  </si>
  <si>
    <t>základní účet - KB (výdajový)</t>
  </si>
  <si>
    <t xml:space="preserve">celkem účty </t>
  </si>
  <si>
    <t xml:space="preserve">236 0100 </t>
  </si>
  <si>
    <t>účet SF - KB</t>
  </si>
  <si>
    <t>231 0720</t>
  </si>
  <si>
    <t>účet SF - UCB (spořicí)</t>
  </si>
  <si>
    <t>celkem fondy</t>
  </si>
  <si>
    <t>celkem účty a fondy</t>
  </si>
  <si>
    <t>245 0040</t>
  </si>
  <si>
    <t>depozitní účet - účet cizích prostředků</t>
  </si>
  <si>
    <t>*       účet povinně zřízený v ČNB pro příjem dotací ze státního rozpočtu</t>
  </si>
  <si>
    <t>Rozbor zůstatku finančních prostředků k 31.12.2025 v Kč:</t>
  </si>
  <si>
    <t>zůstatek finančních prostředků k 31.12.2025 na účtech</t>
  </si>
  <si>
    <t>zůstatek - účty sociálního fondu zaměstnanců města</t>
  </si>
  <si>
    <t>celkem</t>
  </si>
  <si>
    <t>zapojeno ve schváleném rozpočtu pro rok 2026</t>
  </si>
  <si>
    <t>zůstatek finančních prostředků</t>
  </si>
  <si>
    <t>z toho:</t>
  </si>
  <si>
    <t>1. účelově vázáno na §3612 (OBNF)</t>
  </si>
  <si>
    <r>
      <t xml:space="preserve">Požadavek OBNF na zapojení zůstastku účtu je ve výši </t>
    </r>
    <r>
      <rPr>
        <b/>
        <i/>
        <sz val="12"/>
        <color indexed="18"/>
        <rFont val="Calibri"/>
        <family val="2"/>
        <charset val="238"/>
      </rPr>
      <t xml:space="preserve"> Kč.</t>
    </r>
  </si>
  <si>
    <t>2. účelově vázáno na sociální fond</t>
  </si>
  <si>
    <t>3. převody z roku 2025 do roku 2026</t>
  </si>
  <si>
    <t>Investiční akce vč. účelově vázáných běžných výdajů.</t>
  </si>
  <si>
    <t>4. zůstatek - na nové požadavky, do rezervy *</t>
  </si>
  <si>
    <t>*bez ohledu na to, zda se budou upravovat příjmy, jedná se čistě o zůstatek</t>
  </si>
  <si>
    <t>ad 3) převody z roku 2025 do roku 2026 zahrnují:</t>
  </si>
  <si>
    <t>převody investičních výdajů OŽPD</t>
  </si>
  <si>
    <t>převody investičních výdajů OIRSM</t>
  </si>
  <si>
    <t xml:space="preserve">převody investičních výdajů MP </t>
  </si>
  <si>
    <t>převod neinvestičních účelově určených výdajů OIRSM</t>
  </si>
  <si>
    <t>CELKEM převody</t>
  </si>
  <si>
    <t>převod neinvestičních účelově určených výdajů KVMŠ</t>
  </si>
  <si>
    <t>převod neinvestičních účelově určených výdajů OF</t>
  </si>
  <si>
    <r>
      <t>Částka 102 737 728,24</t>
    </r>
    <r>
      <rPr>
        <b/>
        <sz val="10"/>
        <rFont val="Calibri"/>
        <family val="2"/>
        <charset val="238"/>
      </rPr>
      <t xml:space="preserve"> Kč souhlasí s údaji na výkazu FIN 2-12M - Výkaz hodnocení plnění rozpočtu - část VI. Stavy a změny stavů na bankovních účtech a pokladně</t>
    </r>
  </si>
  <si>
    <t>Převod fin. Prostředků SF z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</si>
</sst>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.00\ _K_č"/>
    <numFmt numFmtId="165" formatCode="#,##0\ &quot;Kč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i/>
      <sz val="12"/>
      <color indexed="18"/>
      <name val="Calibri"/>
      <family val="2"/>
      <charset val="238"/>
    </font>
    <font>
      <b/>
      <i/>
      <sz val="10"/>
      <color rgb="FF002060"/>
      <name val="Calibri"/>
      <family val="2"/>
      <charset val="238"/>
      <scheme val="minor"/>
    </font>
    <font>
      <i/>
      <sz val="10"/>
      <color rgb="FF00206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rgb="FF00204F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6">
    <xf numFmtId="0" fontId="0" fillId="0" borderId="0"/>
    <xf numFmtId="0" fontId="1" fillId="0" borderId="0"/>
    <xf numFmtId="0" fontId="18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2" fillId="20" borderId="0" applyNumberFormat="0" applyBorder="0" applyAlignment="0" applyProtection="0"/>
    <xf numFmtId="0" fontId="32" fillId="21" borderId="18" applyNumberFormat="0" applyAlignment="0" applyProtection="0"/>
    <xf numFmtId="0" fontId="21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0" fillId="11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3" fillId="22" borderId="23" applyNumberFormat="0" applyAlignment="0" applyProtection="0"/>
    <xf numFmtId="0" fontId="22" fillId="20" borderId="0" applyNumberFormat="0" applyBorder="0" applyAlignment="0" applyProtection="0"/>
    <xf numFmtId="0" fontId="31" fillId="12" borderId="18" applyNumberFormat="0" applyAlignment="0" applyProtection="0"/>
    <xf numFmtId="0" fontId="23" fillId="22" borderId="23" applyNumberFormat="0" applyAlignment="0" applyProtection="0"/>
    <xf numFmtId="0" fontId="29" fillId="0" borderId="24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18" fillId="0" borderId="0"/>
    <xf numFmtId="0" fontId="1" fillId="0" borderId="0"/>
    <xf numFmtId="0" fontId="18" fillId="9" borderId="25" applyNumberFormat="0" applyFont="0" applyAlignment="0" applyProtection="0"/>
    <xf numFmtId="0" fontId="18" fillId="9" borderId="25" applyNumberFormat="0" applyFont="0" applyAlignment="0" applyProtection="0"/>
    <xf numFmtId="0" fontId="33" fillId="21" borderId="26" applyNumberFormat="0" applyAlignment="0" applyProtection="0"/>
    <xf numFmtId="0" fontId="18" fillId="9" borderId="25" applyNumberFormat="0" applyFont="0" applyAlignment="0" applyProtection="0"/>
    <xf numFmtId="0" fontId="18" fillId="9" borderId="25" applyNumberFormat="0" applyFont="0" applyAlignment="0" applyProtection="0"/>
    <xf numFmtId="0" fontId="29" fillId="0" borderId="24" applyNumberFormat="0" applyFill="0" applyAlignment="0" applyProtection="0"/>
    <xf numFmtId="0" fontId="30" fillId="11" borderId="0" applyNumberFormat="0" applyBorder="0" applyAlignment="0" applyProtection="0"/>
    <xf numFmtId="0" fontId="22" fillId="20" borderId="0" applyNumberFormat="0" applyBorder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31" fillId="12" borderId="18" applyNumberFormat="0" applyAlignment="0" applyProtection="0"/>
    <xf numFmtId="0" fontId="32" fillId="21" borderId="18" applyNumberFormat="0" applyAlignment="0" applyProtection="0"/>
    <xf numFmtId="0" fontId="33" fillId="21" borderId="26" applyNumberFormat="0" applyAlignment="0" applyProtection="0"/>
    <xf numFmtId="0" fontId="3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0" xfId="0" applyFont="1"/>
    <xf numFmtId="0" fontId="13" fillId="5" borderId="1" xfId="73" applyFont="1" applyFill="1" applyBorder="1" applyAlignment="1">
      <alignment horizontal="left" vertical="center" wrapText="1"/>
    </xf>
    <xf numFmtId="0" fontId="1" fillId="0" borderId="0" xfId="73"/>
    <xf numFmtId="0" fontId="13" fillId="4" borderId="5" xfId="73" applyFont="1" applyFill="1" applyBorder="1" applyAlignment="1">
      <alignment horizontal="center" vertical="center" wrapText="1"/>
    </xf>
    <xf numFmtId="0" fontId="15" fillId="0" borderId="0" xfId="73" applyFont="1" applyAlignment="1">
      <alignment horizontal="right" vertical="center"/>
    </xf>
    <xf numFmtId="0" fontId="15" fillId="0" borderId="13" xfId="73" applyFont="1" applyBorder="1" applyAlignment="1">
      <alignment horizontal="left" vertical="center"/>
    </xf>
    <xf numFmtId="0" fontId="15" fillId="0" borderId="14" xfId="73" applyFont="1" applyBorder="1" applyAlignment="1">
      <alignment horizontal="left" vertical="center"/>
    </xf>
    <xf numFmtId="0" fontId="15" fillId="0" borderId="1" xfId="73" applyFont="1" applyBorder="1" applyAlignment="1">
      <alignment horizontal="left" vertical="center"/>
    </xf>
    <xf numFmtId="0" fontId="15" fillId="0" borderId="4" xfId="73" applyFont="1" applyBorder="1" applyAlignment="1">
      <alignment horizontal="left" vertical="center"/>
    </xf>
    <xf numFmtId="4" fontId="15" fillId="0" borderId="1" xfId="73" applyNumberFormat="1" applyFont="1" applyBorder="1" applyAlignment="1">
      <alignment horizontal="right" vertical="center"/>
    </xf>
    <xf numFmtId="4" fontId="15" fillId="0" borderId="2" xfId="73" applyNumberFormat="1" applyFont="1" applyBorder="1" applyAlignment="1">
      <alignment horizontal="right" vertical="center"/>
    </xf>
    <xf numFmtId="4" fontId="15" fillId="0" borderId="4" xfId="73" applyNumberFormat="1" applyFont="1" applyBorder="1" applyAlignment="1">
      <alignment horizontal="right" vertical="center"/>
    </xf>
    <xf numFmtId="4" fontId="13" fillId="5" borderId="1" xfId="73" applyNumberFormat="1" applyFont="1" applyFill="1" applyBorder="1" applyAlignment="1">
      <alignment horizontal="right" vertical="center" wrapText="1"/>
    </xf>
    <xf numFmtId="4" fontId="13" fillId="5" borderId="2" xfId="73" applyNumberFormat="1" applyFont="1" applyFill="1" applyBorder="1" applyAlignment="1">
      <alignment horizontal="right" vertical="center" wrapText="1"/>
    </xf>
    <xf numFmtId="4" fontId="13" fillId="5" borderId="4" xfId="73" applyNumberFormat="1" applyFont="1" applyFill="1" applyBorder="1" applyAlignment="1">
      <alignment horizontal="right" vertical="center" wrapText="1"/>
    </xf>
    <xf numFmtId="4" fontId="13" fillId="6" borderId="1" xfId="73" applyNumberFormat="1" applyFont="1" applyFill="1" applyBorder="1" applyAlignment="1">
      <alignment horizontal="right" vertical="center" wrapText="1"/>
    </xf>
    <xf numFmtId="4" fontId="13" fillId="6" borderId="2" xfId="73" applyNumberFormat="1" applyFont="1" applyFill="1" applyBorder="1" applyAlignment="1">
      <alignment horizontal="right" vertical="center" wrapText="1"/>
    </xf>
    <xf numFmtId="4" fontId="13" fillId="6" borderId="4" xfId="73" applyNumberFormat="1" applyFont="1" applyFill="1" applyBorder="1" applyAlignment="1">
      <alignment horizontal="right" vertical="center" wrapText="1"/>
    </xf>
    <xf numFmtId="0" fontId="35" fillId="0" borderId="0" xfId="0" applyFont="1"/>
    <xf numFmtId="0" fontId="36" fillId="0" borderId="0" xfId="0" applyFont="1"/>
    <xf numFmtId="0" fontId="37" fillId="23" borderId="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9" fontId="37" fillId="23" borderId="5" xfId="0" applyNumberFormat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4" fontId="39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49" fontId="37" fillId="0" borderId="5" xfId="0" applyNumberFormat="1" applyFont="1" applyBorder="1" applyAlignment="1">
      <alignment horizontal="center" vertical="center" wrapText="1"/>
    </xf>
    <xf numFmtId="0" fontId="40" fillId="23" borderId="5" xfId="0" applyFont="1" applyFill="1" applyBorder="1" applyAlignment="1">
      <alignment horizontal="center" vertical="center" wrapText="1"/>
    </xf>
    <xf numFmtId="4" fontId="40" fillId="23" borderId="5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 wrapText="1"/>
    </xf>
    <xf numFmtId="49" fontId="37" fillId="4" borderId="5" xfId="0" applyNumberFormat="1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4" fontId="37" fillId="4" borderId="5" xfId="0" applyNumberFormat="1" applyFont="1" applyFill="1" applyBorder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3" fillId="0" borderId="0" xfId="0" applyFont="1"/>
    <xf numFmtId="4" fontId="37" fillId="0" borderId="0" xfId="0" applyNumberFormat="1" applyFont="1" applyAlignment="1">
      <alignment horizontal="center"/>
    </xf>
    <xf numFmtId="0" fontId="38" fillId="0" borderId="0" xfId="0" applyFont="1"/>
    <xf numFmtId="0" fontId="42" fillId="0" borderId="0" xfId="0" applyFont="1"/>
    <xf numFmtId="0" fontId="44" fillId="0" borderId="0" xfId="0" applyFont="1" applyAlignment="1">
      <alignment horizontal="right"/>
    </xf>
    <xf numFmtId="0" fontId="45" fillId="0" borderId="0" xfId="0" applyFont="1"/>
    <xf numFmtId="3" fontId="39" fillId="0" borderId="5" xfId="0" applyNumberFormat="1" applyFont="1" applyBorder="1"/>
    <xf numFmtId="4" fontId="39" fillId="0" borderId="5" xfId="0" applyNumberFormat="1" applyFont="1" applyBorder="1"/>
    <xf numFmtId="4" fontId="46" fillId="0" borderId="0" xfId="0" applyNumberFormat="1" applyFont="1"/>
    <xf numFmtId="0" fontId="47" fillId="0" borderId="0" xfId="0" applyFont="1"/>
    <xf numFmtId="0" fontId="39" fillId="4" borderId="5" xfId="0" applyFont="1" applyFill="1" applyBorder="1"/>
    <xf numFmtId="4" fontId="37" fillId="4" borderId="5" xfId="0" applyNumberFormat="1" applyFont="1" applyFill="1" applyBorder="1"/>
    <xf numFmtId="4" fontId="48" fillId="0" borderId="0" xfId="0" applyNumberFormat="1" applyFont="1"/>
    <xf numFmtId="0" fontId="39" fillId="0" borderId="5" xfId="0" applyFont="1" applyBorder="1"/>
    <xf numFmtId="4" fontId="49" fillId="0" borderId="5" xfId="0" applyNumberFormat="1" applyFont="1" applyBorder="1"/>
    <xf numFmtId="0" fontId="50" fillId="0" borderId="0" xfId="0" applyFont="1"/>
    <xf numFmtId="4" fontId="39" fillId="4" borderId="5" xfId="0" applyNumberFormat="1" applyFont="1" applyFill="1" applyBorder="1"/>
    <xf numFmtId="4" fontId="40" fillId="0" borderId="31" xfId="0" applyNumberFormat="1" applyFont="1" applyBorder="1"/>
    <xf numFmtId="4" fontId="52" fillId="0" borderId="0" xfId="0" applyNumberFormat="1" applyFont="1"/>
    <xf numFmtId="0" fontId="51" fillId="0" borderId="5" xfId="0" applyFont="1" applyBorder="1"/>
    <xf numFmtId="4" fontId="51" fillId="0" borderId="5" xfId="0" applyNumberFormat="1" applyFont="1" applyBorder="1"/>
    <xf numFmtId="4" fontId="53" fillId="0" borderId="0" xfId="0" applyNumberFormat="1" applyFont="1"/>
    <xf numFmtId="0" fontId="55" fillId="0" borderId="0" xfId="0" applyFont="1"/>
    <xf numFmtId="0" fontId="56" fillId="0" borderId="0" xfId="0" applyFont="1"/>
    <xf numFmtId="4" fontId="57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0" fontId="51" fillId="0" borderId="0" xfId="0" applyFont="1"/>
    <xf numFmtId="0" fontId="39" fillId="0" borderId="0" xfId="0" applyFont="1"/>
    <xf numFmtId="4" fontId="39" fillId="0" borderId="0" xfId="0" applyNumberFormat="1" applyFont="1"/>
    <xf numFmtId="0" fontId="46" fillId="0" borderId="0" xfId="0" applyFont="1"/>
    <xf numFmtId="0" fontId="58" fillId="0" borderId="0" xfId="0" applyFont="1"/>
    <xf numFmtId="4" fontId="43" fillId="0" borderId="0" xfId="0" applyNumberFormat="1" applyFont="1"/>
    <xf numFmtId="0" fontId="12" fillId="0" borderId="0" xfId="0" applyFont="1" applyAlignment="1">
      <alignment horizontal="left"/>
    </xf>
    <xf numFmtId="0" fontId="59" fillId="0" borderId="0" xfId="0" applyFont="1"/>
    <xf numFmtId="6" fontId="60" fillId="0" borderId="0" xfId="0" applyNumberFormat="1" applyFont="1"/>
    <xf numFmtId="0" fontId="61" fillId="0" borderId="0" xfId="0" applyFont="1"/>
    <xf numFmtId="6" fontId="60" fillId="0" borderId="29" xfId="0" applyNumberFormat="1" applyFont="1" applyBorder="1"/>
    <xf numFmtId="6" fontId="12" fillId="0" borderId="0" xfId="0" applyNumberFormat="1" applyFont="1"/>
    <xf numFmtId="165" fontId="60" fillId="0" borderId="0" xfId="0" applyNumberFormat="1" applyFont="1"/>
    <xf numFmtId="6" fontId="38" fillId="0" borderId="0" xfId="0" applyNumberFormat="1" applyFont="1"/>
    <xf numFmtId="0" fontId="38" fillId="0" borderId="13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5" fillId="23" borderId="1" xfId="0" applyFont="1" applyFill="1" applyBorder="1"/>
    <xf numFmtId="0" fontId="12" fillId="23" borderId="2" xfId="0" applyFont="1" applyFill="1" applyBorder="1"/>
    <xf numFmtId="0" fontId="12" fillId="23" borderId="4" xfId="0" applyFont="1" applyFill="1" applyBorder="1"/>
    <xf numFmtId="0" fontId="39" fillId="4" borderId="5" xfId="0" applyFont="1" applyFill="1" applyBorder="1"/>
    <xf numFmtId="0" fontId="12" fillId="4" borderId="5" xfId="0" applyFont="1" applyFill="1" applyBorder="1"/>
    <xf numFmtId="0" fontId="51" fillId="0" borderId="30" xfId="0" applyFont="1" applyBorder="1"/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0" borderId="16" xfId="73" applyFont="1" applyBorder="1" applyAlignment="1">
      <alignment horizontal="center" vertical="center" wrapText="1"/>
    </xf>
    <xf numFmtId="0" fontId="14" fillId="0" borderId="0" xfId="73" applyFont="1" applyAlignment="1">
      <alignment horizontal="center" vertical="center" wrapText="1"/>
    </xf>
    <xf numFmtId="0" fontId="14" fillId="0" borderId="17" xfId="73" applyFont="1" applyBorder="1" applyAlignment="1">
      <alignment horizontal="center" vertical="center" wrapText="1"/>
    </xf>
    <xf numFmtId="0" fontId="14" fillId="0" borderId="15" xfId="73" applyFont="1" applyBorder="1" applyAlignment="1">
      <alignment horizontal="left" vertical="center" wrapText="1"/>
    </xf>
    <xf numFmtId="0" fontId="14" fillId="0" borderId="0" xfId="73" applyFont="1" applyAlignment="1">
      <alignment horizontal="left" vertical="center" wrapText="1"/>
    </xf>
    <xf numFmtId="0" fontId="17" fillId="0" borderId="1" xfId="73" applyFont="1" applyBorder="1" applyAlignment="1">
      <alignment horizontal="left" vertical="center" wrapText="1"/>
    </xf>
    <xf numFmtId="0" fontId="17" fillId="0" borderId="2" xfId="73" applyFont="1" applyBorder="1" applyAlignment="1">
      <alignment horizontal="left" vertical="center" wrapText="1"/>
    </xf>
    <xf numFmtId="0" fontId="17" fillId="0" borderId="4" xfId="73" applyFont="1" applyBorder="1" applyAlignment="1">
      <alignment horizontal="left" vertical="center" wrapText="1"/>
    </xf>
    <xf numFmtId="0" fontId="13" fillId="5" borderId="2" xfId="73" applyFont="1" applyFill="1" applyBorder="1" applyAlignment="1">
      <alignment horizontal="left" vertical="center" wrapText="1"/>
    </xf>
    <xf numFmtId="0" fontId="13" fillId="5" borderId="4" xfId="73" applyFont="1" applyFill="1" applyBorder="1" applyAlignment="1">
      <alignment horizontal="left" vertical="center" wrapText="1"/>
    </xf>
    <xf numFmtId="0" fontId="1" fillId="0" borderId="0" xfId="73"/>
    <xf numFmtId="0" fontId="13" fillId="5" borderId="1" xfId="73" applyFont="1" applyFill="1" applyBorder="1" applyAlignment="1">
      <alignment horizontal="left" vertical="center" wrapText="1"/>
    </xf>
    <xf numFmtId="0" fontId="13" fillId="6" borderId="1" xfId="73" applyFont="1" applyFill="1" applyBorder="1" applyAlignment="1">
      <alignment horizontal="left" vertical="center" wrapText="1"/>
    </xf>
    <xf numFmtId="0" fontId="13" fillId="6" borderId="2" xfId="73" applyFont="1" applyFill="1" applyBorder="1" applyAlignment="1">
      <alignment horizontal="left" vertical="center" wrapText="1"/>
    </xf>
    <xf numFmtId="0" fontId="13" fillId="6" borderId="4" xfId="73" applyFont="1" applyFill="1" applyBorder="1" applyAlignment="1">
      <alignment horizontal="left" vertical="center" wrapText="1"/>
    </xf>
    <xf numFmtId="4" fontId="62" fillId="24" borderId="5" xfId="0" applyNumberFormat="1" applyFont="1" applyFill="1" applyBorder="1"/>
    <xf numFmtId="4" fontId="63" fillId="0" borderId="0" xfId="0" applyNumberFormat="1" applyFont="1"/>
  </cellXfs>
  <cellStyles count="96">
    <cellStyle name="20 % – Zvýraznění1 2" xfId="3" xr:uid="{5786FF49-558C-44C7-A3BE-A60571D58A55}"/>
    <cellStyle name="20 % – Zvýraznění2 2" xfId="4" xr:uid="{C7F6B51B-E97D-4397-9C3F-777D3FDD6DFB}"/>
    <cellStyle name="20 % – Zvýraznění3 2" xfId="5" xr:uid="{06DCD1DF-C7BE-4B70-B074-129516496BDE}"/>
    <cellStyle name="20 % – Zvýraznění4 2" xfId="6" xr:uid="{E9CC6C12-3B74-4297-9451-07C1B78F8A49}"/>
    <cellStyle name="20 % – Zvýraznění5 2" xfId="7" xr:uid="{5DB5E8FF-BB1A-4F42-AC9C-E8B70F8F2407}"/>
    <cellStyle name="20 % – Zvýraznění6 2" xfId="8" xr:uid="{3F9268E6-C06E-4727-9216-519EEDA6AAD1}"/>
    <cellStyle name="20% - Accent1" xfId="9" xr:uid="{8E9714D6-0900-4BC2-B53D-16ABD09BFB23}"/>
    <cellStyle name="20% - Accent1 2" xfId="10" xr:uid="{7111EDA8-AF05-46FD-91B0-BE3A04733505}"/>
    <cellStyle name="20% - Accent2" xfId="11" xr:uid="{8BC57D8C-6AF0-45C7-A2A4-00174148B4E8}"/>
    <cellStyle name="20% - Accent2 2" xfId="12" xr:uid="{5EB0B89B-7074-44F4-B389-4C273E4B96CE}"/>
    <cellStyle name="20% - Accent3" xfId="13" xr:uid="{C708890F-7F03-4D65-91CF-4FCEC49AFAF8}"/>
    <cellStyle name="20% - Accent3 2" xfId="14" xr:uid="{C43B56C3-795E-48A3-B322-A6DCF6DF5141}"/>
    <cellStyle name="20% - Accent4" xfId="15" xr:uid="{D501C0BB-779A-48B2-8788-7A53E35579C8}"/>
    <cellStyle name="20% - Accent4 2" xfId="16" xr:uid="{E1365E30-0A5A-4178-AA77-69C04D70A856}"/>
    <cellStyle name="20% - Accent5" xfId="17" xr:uid="{6FA3CBDF-7164-4A2B-A20A-AA37DE7D4334}"/>
    <cellStyle name="20% - Accent5 2" xfId="18" xr:uid="{971B8AEE-8CEB-4885-8F74-2E3B2A8E91DE}"/>
    <cellStyle name="20% - Accent6" xfId="19" xr:uid="{A04B41A2-3B72-4A58-911E-6D0085C5F99C}"/>
    <cellStyle name="20% - Accent6 2" xfId="20" xr:uid="{345822EB-065B-45A8-903B-DB5895AF0B4F}"/>
    <cellStyle name="40 % – Zvýraznění1 2" xfId="21" xr:uid="{8DB309EC-9864-4E78-B426-EBD243ED0B3F}"/>
    <cellStyle name="40 % – Zvýraznění2 2" xfId="22" xr:uid="{D45D4BD9-8F4A-41C0-B330-8E40F31B2E87}"/>
    <cellStyle name="40 % – Zvýraznění3 2" xfId="23" xr:uid="{A7EAEC0C-F339-4CF2-A469-984C97122C6F}"/>
    <cellStyle name="40 % – Zvýraznění4 2" xfId="24" xr:uid="{3E7B5FDE-1987-41E9-9DE8-80586E74AB19}"/>
    <cellStyle name="40 % – Zvýraznění5 2" xfId="25" xr:uid="{A967CFEE-3DD0-4622-85DC-02223BEC1542}"/>
    <cellStyle name="40 % – Zvýraznění6 2" xfId="26" xr:uid="{B626B3D1-3713-4D9F-B479-A1F4F26B152D}"/>
    <cellStyle name="40% - Accent1" xfId="27" xr:uid="{5FB18FEF-D796-42A3-BCDC-7AB5D3EAF157}"/>
    <cellStyle name="40% - Accent1 2" xfId="28" xr:uid="{F6D13CEB-DF86-4698-8279-A5C34FA0860D}"/>
    <cellStyle name="40% - Accent2" xfId="29" xr:uid="{389E3CF0-5F8B-4419-B860-5D083F782AA3}"/>
    <cellStyle name="40% - Accent2 2" xfId="30" xr:uid="{6FA6DEE6-DC77-42B2-9CAC-890100D729EF}"/>
    <cellStyle name="40% - Accent3" xfId="31" xr:uid="{D397AAA3-A8BB-4AED-8300-4C1DF9144E63}"/>
    <cellStyle name="40% - Accent3 2" xfId="32" xr:uid="{3C6BBB40-DD56-48AB-9EDF-EF0896EA2261}"/>
    <cellStyle name="40% - Accent4" xfId="33" xr:uid="{D2EEC1FF-2A66-4EFA-8276-48346F612EF6}"/>
    <cellStyle name="40% - Accent4 2" xfId="34" xr:uid="{B0C8B20F-7B17-441A-8788-F8276D194DE1}"/>
    <cellStyle name="40% - Accent5" xfId="35" xr:uid="{7BDFAEC7-3A89-45FB-8759-487A0B0BFD9C}"/>
    <cellStyle name="40% - Accent5 2" xfId="36" xr:uid="{EE2F7D0C-2DD8-4809-AAF0-CDD0DBEF77FB}"/>
    <cellStyle name="40% - Accent6" xfId="37" xr:uid="{741ED1FC-BBEB-4B7B-B7AD-47C2DC040C1A}"/>
    <cellStyle name="40% - Accent6 2" xfId="38" xr:uid="{440D687F-FC69-48F5-85EB-88B71A44CBC2}"/>
    <cellStyle name="60% - Accent1" xfId="39" xr:uid="{8DFD3001-A833-42AB-923D-7712305D20EE}"/>
    <cellStyle name="60% - Accent2" xfId="40" xr:uid="{D12DDE97-8920-4AF8-A101-E7923580E435}"/>
    <cellStyle name="60% - Accent3" xfId="41" xr:uid="{3E0A381E-6800-41E5-8C3B-813F8B7BF2E1}"/>
    <cellStyle name="60% - Accent4" xfId="42" xr:uid="{2F520F24-F5B5-4779-8405-7ED3928631A9}"/>
    <cellStyle name="60% - Accent5" xfId="43" xr:uid="{0289B456-EA18-405F-9535-2D09BB17A583}"/>
    <cellStyle name="60% - Accent6" xfId="44" xr:uid="{7787A89B-F771-45F6-B227-B07B984F7DDD}"/>
    <cellStyle name="Accent1" xfId="45" xr:uid="{538E7497-144E-40A3-B160-49D3FB1F1BF7}"/>
    <cellStyle name="Accent2" xfId="46" xr:uid="{D15A6740-E84F-45D9-AAE9-28B9B58CA298}"/>
    <cellStyle name="Accent3" xfId="47" xr:uid="{791594E1-80C1-41AE-8927-DC505339E03D}"/>
    <cellStyle name="Accent4" xfId="48" xr:uid="{C7ABD0D2-3220-4018-BC97-FBE81D8CC026}"/>
    <cellStyle name="Accent5" xfId="49" xr:uid="{27A330FE-991C-4B2C-B45E-DBC136CF2301}"/>
    <cellStyle name="Accent6" xfId="50" xr:uid="{15AC5801-AA98-4AEC-896E-E0F1808444A5}"/>
    <cellStyle name="Bad" xfId="51" xr:uid="{5CB6EA0D-68A5-4887-A86F-4585B18203F5}"/>
    <cellStyle name="Calculation" xfId="52" xr:uid="{F3735636-985F-4A00-A6CB-79DD1004E7FC}"/>
    <cellStyle name="Celkem 2" xfId="53" xr:uid="{12AD521B-052F-4E44-A77E-F3238C9C13BB}"/>
    <cellStyle name="Explanatory Text" xfId="54" xr:uid="{8A91380A-0035-4A6E-B4EC-F0A79B9302F5}"/>
    <cellStyle name="Good" xfId="55" xr:uid="{57267A99-62E9-4388-B432-C276809E9DD0}"/>
    <cellStyle name="Heading 1" xfId="56" xr:uid="{E4BE5CEB-F6EF-4FBE-B092-DD0774B8D0F2}"/>
    <cellStyle name="Heading 2" xfId="57" xr:uid="{7AD379CC-FAC6-45EB-911D-15F8FC37FAE4}"/>
    <cellStyle name="Heading 3" xfId="58" xr:uid="{1310C3EE-DAF2-4DB7-8172-37C06FC71E80}"/>
    <cellStyle name="Heading 4" xfId="59" xr:uid="{2C4CEB4C-6AC1-4BA6-A613-16D1CDDA7C9E}"/>
    <cellStyle name="Check Cell" xfId="60" xr:uid="{EBB09600-2AF3-4DB6-A3AC-20FE90E4771B}"/>
    <cellStyle name="Chybně" xfId="61" xr:uid="{A5BC2E36-9D4C-4443-9079-4E1B4EB0B58B}"/>
    <cellStyle name="Input" xfId="62" xr:uid="{ED8AFDC3-1DFE-4FC1-8BF1-C0D09FE4EFA5}"/>
    <cellStyle name="Kontrolní buňka 2" xfId="63" xr:uid="{3799BA40-776E-4BD7-892C-EC3E5B36231A}"/>
    <cellStyle name="Linked Cell" xfId="64" xr:uid="{5CAE11D2-4208-487F-AD2C-E076500B6F94}"/>
    <cellStyle name="Nadpis 1 2" xfId="65" xr:uid="{8CB8A25A-9B1F-43F5-91F3-0E871470B217}"/>
    <cellStyle name="Nadpis 2 2" xfId="66" xr:uid="{0045F2BC-361B-468A-833D-09E79E33F33C}"/>
    <cellStyle name="Nadpis 3 2" xfId="67" xr:uid="{51DB6049-626D-4190-9F70-209FC68509CD}"/>
    <cellStyle name="Nadpis 4 2" xfId="68" xr:uid="{8E1CBAC9-7944-4206-A96D-B87B5BA04DA7}"/>
    <cellStyle name="Název 2" xfId="69" xr:uid="{E5785306-DED4-40E6-BF35-B87CD6229DF1}"/>
    <cellStyle name="Neutral" xfId="70" xr:uid="{84379BDA-DF82-4534-8429-C84E022768CD}"/>
    <cellStyle name="Neutrální 2" xfId="71" xr:uid="{58A933D7-ED21-48E0-89F5-B08E17D877A7}"/>
    <cellStyle name="Normální" xfId="0" builtinId="0"/>
    <cellStyle name="Normální 2" xfId="72" xr:uid="{D8E374D9-6BFE-4E14-AD08-C9B9CB05265B}"/>
    <cellStyle name="Normální 3" xfId="73" xr:uid="{15D7EC2C-D6B9-4654-A837-B3087EAD5744}"/>
    <cellStyle name="Normální 4" xfId="2" xr:uid="{C24A8052-9957-4488-AE68-AC6A5FC963D2}"/>
    <cellStyle name="Normální 5" xfId="1" xr:uid="{A1153B94-5B1A-41FB-A5DF-BFB6CBB30BAD}"/>
    <cellStyle name="Note" xfId="74" xr:uid="{B31B15E2-76A2-47C4-9A20-5CDAE62AEABF}"/>
    <cellStyle name="Note 2" xfId="75" xr:uid="{37040F16-3497-4127-944F-045DA3ADBB7A}"/>
    <cellStyle name="Output" xfId="76" xr:uid="{57327000-27A5-4C8E-A214-CC8E648F5D9A}"/>
    <cellStyle name="Poznámka 2" xfId="78" xr:uid="{69347B02-3147-43F9-9265-4A50E6304107}"/>
    <cellStyle name="Poznámka 3" xfId="77" xr:uid="{137943FB-A4B1-4AF8-A8EA-2F1188C24B3F}"/>
    <cellStyle name="Propojená buňka 2" xfId="79" xr:uid="{E8B97B3D-0675-4F8E-BB9C-924FB1866B6B}"/>
    <cellStyle name="Správně 2" xfId="80" xr:uid="{A4D4AC61-FF52-482A-8082-5C94A69283FF}"/>
    <cellStyle name="Špatně 2" xfId="81" xr:uid="{F892AC47-6D8E-4BC9-B669-4BFDB80298FE}"/>
    <cellStyle name="Text upozornění 2" xfId="82" xr:uid="{27B2769F-3E6B-41C1-9C1E-64111AAE1096}"/>
    <cellStyle name="Title" xfId="83" xr:uid="{4EA542CC-BFC6-467B-AE2C-45CD730B066A}"/>
    <cellStyle name="Total" xfId="84" xr:uid="{63796ECF-2EFF-4B76-BFC9-096D052C9266}"/>
    <cellStyle name="Vstup 2" xfId="85" xr:uid="{3FB506AC-862E-49CA-8A78-0A1D28401B04}"/>
    <cellStyle name="Výpočet 2" xfId="86" xr:uid="{0B61B77E-B654-4555-8B2A-EB2BB6C9DE76}"/>
    <cellStyle name="Výstup 2" xfId="87" xr:uid="{7FE5C5C3-0716-425E-BDA0-17B6D2AC1E21}"/>
    <cellStyle name="Vysvětlující text 2" xfId="88" xr:uid="{4AD4E29B-7984-4C0A-B7F6-AF4FCBF9646B}"/>
    <cellStyle name="Warning Text" xfId="89" xr:uid="{B3B9CBED-B60B-4E67-8C08-64496EB76145}"/>
    <cellStyle name="Zvýraznění 1 2" xfId="90" xr:uid="{D17DBB3C-1AEC-4063-82A7-594C19A9906D}"/>
    <cellStyle name="Zvýraznění 2 2" xfId="91" xr:uid="{789B810E-BC7B-4B45-90BA-072C148DD15A}"/>
    <cellStyle name="Zvýraznění 3 2" xfId="92" xr:uid="{14863361-8AF0-4BB2-8796-93C338E4518C}"/>
    <cellStyle name="Zvýraznění 4 2" xfId="93" xr:uid="{D3100535-3788-431E-B3D2-B5759EEB8DC3}"/>
    <cellStyle name="Zvýraznění 5 2" xfId="94" xr:uid="{F6F9DB26-464F-42B0-B1F0-1FB1AEEE2F2D}"/>
    <cellStyle name="Zvýraznění 6 2" xfId="95" xr:uid="{0DBBC78C-9202-4A11-95A5-9F8785082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F49"/>
  <sheetViews>
    <sheetView tabSelected="1" topLeftCell="A22" workbookViewId="0">
      <selection activeCell="C36" sqref="C36"/>
    </sheetView>
  </sheetViews>
  <sheetFormatPr defaultColWidth="22.85546875" defaultRowHeight="12.75" x14ac:dyDescent="0.2"/>
  <cols>
    <col min="1" max="1" width="22.85546875" style="42"/>
    <col min="2" max="2" width="28.7109375" style="42" customWidth="1"/>
    <col min="3" max="16384" width="22.85546875" style="42"/>
  </cols>
  <sheetData>
    <row r="1" spans="1:6" ht="18.75" x14ac:dyDescent="0.3">
      <c r="A1" s="60" t="s">
        <v>201</v>
      </c>
      <c r="B1" s="61"/>
      <c r="C1" s="61"/>
      <c r="D1" s="61"/>
      <c r="E1" s="61"/>
      <c r="F1" s="61"/>
    </row>
    <row r="3" spans="1:6" ht="15.75" x14ac:dyDescent="0.2">
      <c r="A3" s="62" t="s">
        <v>202</v>
      </c>
      <c r="B3" s="62" t="s">
        <v>203</v>
      </c>
      <c r="C3" s="62" t="s">
        <v>204</v>
      </c>
      <c r="D3" s="63"/>
      <c r="E3" s="63"/>
    </row>
    <row r="4" spans="1:6" ht="15.75" x14ac:dyDescent="0.2">
      <c r="A4" s="64" t="s">
        <v>205</v>
      </c>
      <c r="B4" s="65" t="s">
        <v>206</v>
      </c>
      <c r="C4" s="66">
        <v>6650684.29</v>
      </c>
      <c r="D4" s="67"/>
      <c r="E4" s="67"/>
    </row>
    <row r="5" spans="1:6" ht="15.75" x14ac:dyDescent="0.2">
      <c r="A5" s="64" t="s">
        <v>207</v>
      </c>
      <c r="B5" s="65" t="s">
        <v>208</v>
      </c>
      <c r="C5" s="66">
        <v>100903.5</v>
      </c>
      <c r="D5" s="67"/>
      <c r="E5" s="67"/>
    </row>
    <row r="6" spans="1:6" ht="15.75" x14ac:dyDescent="0.2">
      <c r="A6" s="64" t="s">
        <v>209</v>
      </c>
      <c r="B6" s="65" t="s">
        <v>210</v>
      </c>
      <c r="C6" s="66">
        <v>23480400.52</v>
      </c>
      <c r="D6" s="67"/>
      <c r="E6" s="67"/>
      <c r="F6" s="68"/>
    </row>
    <row r="7" spans="1:6" ht="15.75" x14ac:dyDescent="0.2">
      <c r="A7" s="64" t="s">
        <v>211</v>
      </c>
      <c r="B7" s="65" t="s">
        <v>212</v>
      </c>
      <c r="C7" s="66">
        <v>6899.65</v>
      </c>
      <c r="D7" s="67"/>
      <c r="E7" s="67"/>
    </row>
    <row r="8" spans="1:6" ht="15.75" x14ac:dyDescent="0.2">
      <c r="A8" s="64" t="s">
        <v>213</v>
      </c>
      <c r="B8" s="65" t="s">
        <v>214</v>
      </c>
      <c r="C8" s="66">
        <v>4491877.7</v>
      </c>
      <c r="D8" s="67"/>
      <c r="E8" s="67"/>
    </row>
    <row r="9" spans="1:6" ht="15.75" x14ac:dyDescent="0.2">
      <c r="A9" s="64" t="s">
        <v>215</v>
      </c>
      <c r="B9" s="65" t="s">
        <v>216</v>
      </c>
      <c r="C9" s="66">
        <v>703355.31</v>
      </c>
      <c r="D9" s="67"/>
      <c r="E9" s="67"/>
    </row>
    <row r="10" spans="1:6" ht="15.75" x14ac:dyDescent="0.2">
      <c r="A10" s="64" t="s">
        <v>217</v>
      </c>
      <c r="B10" s="65" t="s">
        <v>218</v>
      </c>
      <c r="C10" s="66">
        <v>0</v>
      </c>
      <c r="D10" s="67"/>
      <c r="E10" s="67"/>
    </row>
    <row r="11" spans="1:6" ht="15.75" x14ac:dyDescent="0.2">
      <c r="A11" s="64" t="s">
        <v>219</v>
      </c>
      <c r="B11" s="65" t="s">
        <v>220</v>
      </c>
      <c r="C11" s="66">
        <v>23919831.66</v>
      </c>
      <c r="D11" s="67"/>
      <c r="E11" s="67"/>
    </row>
    <row r="12" spans="1:6" ht="15.75" x14ac:dyDescent="0.2">
      <c r="A12" s="64" t="s">
        <v>221</v>
      </c>
      <c r="B12" s="65" t="s">
        <v>222</v>
      </c>
      <c r="C12" s="66">
        <v>43102999.460000001</v>
      </c>
      <c r="D12" s="67"/>
      <c r="E12" s="67"/>
    </row>
    <row r="13" spans="1:6" ht="15.75" x14ac:dyDescent="0.2">
      <c r="A13" s="64" t="s">
        <v>223</v>
      </c>
      <c r="B13" s="65" t="s">
        <v>224</v>
      </c>
      <c r="C13" s="66">
        <v>0</v>
      </c>
      <c r="D13" s="67"/>
      <c r="E13" s="67"/>
    </row>
    <row r="14" spans="1:6" ht="15.75" x14ac:dyDescent="0.2">
      <c r="A14" s="69"/>
      <c r="B14" s="70" t="s">
        <v>225</v>
      </c>
      <c r="C14" s="71">
        <f>SUM(C4:C13)</f>
        <v>102456952.09</v>
      </c>
      <c r="D14" s="72"/>
      <c r="E14" s="72"/>
    </row>
    <row r="15" spans="1:6" ht="15.75" x14ac:dyDescent="0.2">
      <c r="A15" s="64" t="s">
        <v>226</v>
      </c>
      <c r="B15" s="65" t="s">
        <v>227</v>
      </c>
      <c r="C15" s="66">
        <v>80292.33</v>
      </c>
      <c r="D15" s="67"/>
      <c r="E15" s="67"/>
    </row>
    <row r="16" spans="1:6" ht="15.75" x14ac:dyDescent="0.2">
      <c r="A16" s="64" t="s">
        <v>228</v>
      </c>
      <c r="B16" s="65" t="s">
        <v>229</v>
      </c>
      <c r="C16" s="66">
        <v>200483.82</v>
      </c>
      <c r="D16" s="67"/>
      <c r="E16" s="67"/>
    </row>
    <row r="17" spans="1:6" ht="15.75" x14ac:dyDescent="0.2">
      <c r="A17" s="69"/>
      <c r="B17" s="70" t="s">
        <v>230</v>
      </c>
      <c r="C17" s="71">
        <f>SUM(C15:C16)</f>
        <v>280776.15000000002</v>
      </c>
      <c r="D17" s="72"/>
      <c r="E17" s="72"/>
    </row>
    <row r="18" spans="1:6" ht="15.75" x14ac:dyDescent="0.2">
      <c r="A18" s="73" t="s">
        <v>231</v>
      </c>
      <c r="B18" s="74"/>
      <c r="C18" s="75">
        <f>SUM(C14,C17)</f>
        <v>102737728.24000001</v>
      </c>
      <c r="D18" s="76"/>
      <c r="E18" s="77"/>
    </row>
    <row r="19" spans="1:6" ht="31.5" x14ac:dyDescent="0.2">
      <c r="A19" s="64" t="s">
        <v>232</v>
      </c>
      <c r="B19" s="65" t="s">
        <v>233</v>
      </c>
      <c r="C19" s="66">
        <v>6558381.8799999999</v>
      </c>
      <c r="D19" s="78"/>
      <c r="E19" s="78"/>
    </row>
    <row r="20" spans="1:6" ht="15.75" x14ac:dyDescent="0.25">
      <c r="A20" s="79" t="s">
        <v>234</v>
      </c>
      <c r="E20" s="80"/>
    </row>
    <row r="22" spans="1:6" x14ac:dyDescent="0.2">
      <c r="A22" s="119" t="s">
        <v>257</v>
      </c>
      <c r="B22" s="120"/>
      <c r="C22" s="120"/>
      <c r="D22" s="121"/>
      <c r="E22" s="81"/>
    </row>
    <row r="23" spans="1:6" x14ac:dyDescent="0.2">
      <c r="A23" s="122"/>
      <c r="B23" s="123"/>
      <c r="C23" s="123"/>
      <c r="D23" s="124"/>
      <c r="E23" s="81"/>
      <c r="F23" s="81"/>
    </row>
    <row r="24" spans="1:6" x14ac:dyDescent="0.2">
      <c r="A24" s="81"/>
      <c r="B24" s="82"/>
      <c r="C24" s="81"/>
      <c r="D24" s="81"/>
      <c r="E24" s="81"/>
      <c r="F24" s="81"/>
    </row>
    <row r="25" spans="1:6" x14ac:dyDescent="0.2">
      <c r="A25" s="81"/>
      <c r="B25" s="81"/>
      <c r="C25" s="81"/>
      <c r="D25" s="81"/>
      <c r="E25" s="81"/>
      <c r="F25" s="81"/>
    </row>
    <row r="26" spans="1:6" ht="21" x14ac:dyDescent="0.35">
      <c r="A26" s="125" t="s">
        <v>235</v>
      </c>
      <c r="B26" s="126"/>
      <c r="C26" s="127"/>
      <c r="D26" s="83"/>
      <c r="E26" s="84"/>
      <c r="F26" s="81"/>
    </row>
    <row r="27" spans="1:6" ht="18.75" x14ac:dyDescent="0.3">
      <c r="A27" s="85" t="s">
        <v>236</v>
      </c>
      <c r="B27" s="86"/>
      <c r="C27" s="86">
        <f>C14</f>
        <v>102456952.09</v>
      </c>
      <c r="D27" s="87"/>
      <c r="E27" s="88"/>
      <c r="F27" s="61"/>
    </row>
    <row r="28" spans="1:6" ht="15.75" x14ac:dyDescent="0.25">
      <c r="A28" s="85" t="s">
        <v>237</v>
      </c>
      <c r="B28" s="86"/>
      <c r="C28" s="86">
        <f>C17</f>
        <v>280776.15000000002</v>
      </c>
      <c r="D28" s="87"/>
      <c r="E28" s="88"/>
    </row>
    <row r="29" spans="1:6" ht="15.75" x14ac:dyDescent="0.25">
      <c r="A29" s="128" t="s">
        <v>238</v>
      </c>
      <c r="B29" s="129"/>
      <c r="C29" s="90">
        <f>SUM(C27:C28)</f>
        <v>102737728.24000001</v>
      </c>
      <c r="D29" s="91"/>
      <c r="E29" s="88"/>
    </row>
    <row r="30" spans="1:6" ht="15.75" x14ac:dyDescent="0.25">
      <c r="A30" s="92" t="s">
        <v>239</v>
      </c>
      <c r="B30" s="86"/>
      <c r="C30" s="93">
        <v>0</v>
      </c>
      <c r="D30" s="87"/>
      <c r="E30" s="94"/>
    </row>
    <row r="31" spans="1:6" ht="15.75" x14ac:dyDescent="0.25">
      <c r="A31" s="89" t="s">
        <v>240</v>
      </c>
      <c r="B31" s="95"/>
      <c r="C31" s="90">
        <f>SUM(C29-C30)</f>
        <v>102737728.24000001</v>
      </c>
      <c r="D31" s="91"/>
      <c r="E31" s="94"/>
      <c r="F31" s="79"/>
    </row>
    <row r="32" spans="1:6" ht="15.75" x14ac:dyDescent="0.25">
      <c r="A32" s="130" t="s">
        <v>241</v>
      </c>
      <c r="B32" s="131"/>
      <c r="C32" s="96"/>
      <c r="D32" s="97"/>
      <c r="E32" s="94"/>
      <c r="F32" s="79"/>
    </row>
    <row r="33" spans="1:6" ht="15.75" x14ac:dyDescent="0.25">
      <c r="A33" s="98" t="s">
        <v>242</v>
      </c>
      <c r="B33" s="99"/>
      <c r="C33" s="99">
        <v>0</v>
      </c>
      <c r="D33" s="100" t="s">
        <v>243</v>
      </c>
      <c r="E33" s="101"/>
      <c r="F33" s="102"/>
    </row>
    <row r="34" spans="1:6" ht="15.75" x14ac:dyDescent="0.25">
      <c r="A34" s="98" t="s">
        <v>244</v>
      </c>
      <c r="B34" s="99"/>
      <c r="C34" s="99">
        <f>C28</f>
        <v>280776.15000000002</v>
      </c>
      <c r="D34" s="152" t="s">
        <v>258</v>
      </c>
      <c r="E34" s="94"/>
      <c r="F34" s="79"/>
    </row>
    <row r="35" spans="1:6" ht="15.75" x14ac:dyDescent="0.25">
      <c r="A35" s="98" t="s">
        <v>245</v>
      </c>
      <c r="B35" s="99"/>
      <c r="C35" s="99">
        <v>51694763</v>
      </c>
      <c r="D35" s="100" t="s">
        <v>246</v>
      </c>
      <c r="E35" s="104"/>
      <c r="F35" s="79"/>
    </row>
    <row r="36" spans="1:6" ht="15.75" x14ac:dyDescent="0.25">
      <c r="A36" s="98" t="s">
        <v>247</v>
      </c>
      <c r="B36" s="99"/>
      <c r="C36" s="151">
        <f>C31-C33-C34-C35</f>
        <v>50762189.090000004</v>
      </c>
      <c r="D36" s="103"/>
      <c r="E36" s="94"/>
      <c r="F36" s="79"/>
    </row>
    <row r="37" spans="1:6" ht="15.75" x14ac:dyDescent="0.25">
      <c r="A37" s="105" t="s">
        <v>248</v>
      </c>
      <c r="B37" s="106"/>
      <c r="C37" s="107"/>
      <c r="D37" s="108"/>
      <c r="E37" s="109"/>
      <c r="F37" s="110"/>
    </row>
    <row r="38" spans="1:6" x14ac:dyDescent="0.2">
      <c r="A38" s="111"/>
      <c r="C38" s="68"/>
      <c r="D38" s="104"/>
      <c r="E38" s="79"/>
      <c r="F38" s="112"/>
    </row>
    <row r="39" spans="1:6" x14ac:dyDescent="0.2">
      <c r="E39" s="79"/>
      <c r="F39" s="79"/>
    </row>
    <row r="40" spans="1:6" x14ac:dyDescent="0.2">
      <c r="A40" s="42" t="s">
        <v>249</v>
      </c>
      <c r="C40" s="68"/>
      <c r="E40" s="79"/>
      <c r="F40" s="79"/>
    </row>
    <row r="41" spans="1:6" x14ac:dyDescent="0.2">
      <c r="F41" s="79"/>
    </row>
    <row r="42" spans="1:6" x14ac:dyDescent="0.2">
      <c r="A42" s="113">
        <v>771351</v>
      </c>
      <c r="B42" s="114" t="s">
        <v>250</v>
      </c>
    </row>
    <row r="43" spans="1:6" x14ac:dyDescent="0.2">
      <c r="A43" s="113">
        <v>45048092</v>
      </c>
      <c r="B43" s="114" t="s">
        <v>251</v>
      </c>
      <c r="C43" s="68"/>
    </row>
    <row r="44" spans="1:6" x14ac:dyDescent="0.2">
      <c r="A44" s="113">
        <v>72265</v>
      </c>
      <c r="B44" s="114" t="s">
        <v>252</v>
      </c>
      <c r="C44" s="68"/>
    </row>
    <row r="45" spans="1:6" x14ac:dyDescent="0.2">
      <c r="A45" s="116">
        <f>SUM(A42:A44)</f>
        <v>45891708</v>
      </c>
    </row>
    <row r="46" spans="1:6" x14ac:dyDescent="0.2">
      <c r="A46" s="113">
        <v>37000</v>
      </c>
      <c r="B46" s="114" t="s">
        <v>255</v>
      </c>
    </row>
    <row r="47" spans="1:6" x14ac:dyDescent="0.2">
      <c r="A47" s="117">
        <v>2668000</v>
      </c>
      <c r="B47" s="114" t="s">
        <v>256</v>
      </c>
    </row>
    <row r="48" spans="1:6" x14ac:dyDescent="0.2">
      <c r="A48" s="115">
        <v>3098055</v>
      </c>
      <c r="B48" s="114" t="s">
        <v>253</v>
      </c>
      <c r="C48" s="114"/>
      <c r="D48" s="114"/>
      <c r="E48" s="114"/>
      <c r="F48" s="114"/>
    </row>
    <row r="49" spans="1:2" x14ac:dyDescent="0.2">
      <c r="A49" s="118">
        <f>SUM(A45:A48)</f>
        <v>51694763</v>
      </c>
      <c r="B49" s="42" t="s">
        <v>254</v>
      </c>
    </row>
  </sheetData>
  <mergeCells count="4">
    <mergeCell ref="A22:D23"/>
    <mergeCell ref="A26:C26"/>
    <mergeCell ref="A29:B29"/>
    <mergeCell ref="A32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B960-0CA0-4270-BD88-DEFBA307671F}">
  <sheetPr>
    <tabColor theme="9" tint="0.59999389629810485"/>
  </sheetPr>
  <dimension ref="A1:M22"/>
  <sheetViews>
    <sheetView workbookViewId="0">
      <selection activeCell="F30" sqref="F30"/>
    </sheetView>
  </sheetViews>
  <sheetFormatPr defaultRowHeight="15" x14ac:dyDescent="0.25"/>
  <cols>
    <col min="1" max="1" width="20.42578125" customWidth="1"/>
    <col min="2" max="2" width="17.7109375" customWidth="1"/>
    <col min="3" max="3" width="15.42578125" customWidth="1"/>
    <col min="4" max="4" width="17.85546875" customWidth="1"/>
    <col min="5" max="5" width="15.28515625" customWidth="1"/>
    <col min="6" max="6" width="16.140625" customWidth="1"/>
    <col min="7" max="7" width="15.7109375" customWidth="1"/>
    <col min="8" max="8" width="21.7109375" customWidth="1"/>
    <col min="9" max="9" width="24" customWidth="1"/>
    <col min="13" max="13" width="10.710937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9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5">
      <c r="A3" s="3" t="s">
        <v>1</v>
      </c>
      <c r="B3" s="132">
        <v>2025</v>
      </c>
      <c r="C3" s="133"/>
      <c r="D3" s="133"/>
      <c r="E3" s="133"/>
      <c r="F3" s="133"/>
      <c r="G3" s="133"/>
      <c r="H3" s="133"/>
      <c r="I3" s="133"/>
    </row>
    <row r="4" spans="1:9" ht="38.25" x14ac:dyDescent="0.25">
      <c r="A4" s="5" t="s">
        <v>2</v>
      </c>
      <c r="B4" s="35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7" t="s">
        <v>9</v>
      </c>
      <c r="I4" s="134" t="s">
        <v>10</v>
      </c>
    </row>
    <row r="5" spans="1:9" x14ac:dyDescent="0.25">
      <c r="A5" s="6" t="s">
        <v>11</v>
      </c>
      <c r="B5" s="38">
        <v>1111</v>
      </c>
      <c r="C5" s="39">
        <v>1112</v>
      </c>
      <c r="D5" s="39">
        <v>1113</v>
      </c>
      <c r="E5" s="39">
        <v>1121</v>
      </c>
      <c r="F5" s="39">
        <v>1122</v>
      </c>
      <c r="G5" s="39">
        <v>1211</v>
      </c>
      <c r="H5" s="40">
        <v>1511</v>
      </c>
      <c r="I5" s="135"/>
    </row>
    <row r="6" spans="1:9" x14ac:dyDescent="0.25">
      <c r="A6" s="37" t="s">
        <v>12</v>
      </c>
      <c r="B6" s="7">
        <v>2811304.32</v>
      </c>
      <c r="C6" s="8">
        <v>123179.07</v>
      </c>
      <c r="D6" s="8">
        <v>444120.52</v>
      </c>
      <c r="E6" s="8">
        <v>845174.14</v>
      </c>
      <c r="F6" s="9">
        <v>0</v>
      </c>
      <c r="G6" s="10">
        <v>6949289.3600000003</v>
      </c>
      <c r="H6" s="11">
        <v>117413.28</v>
      </c>
      <c r="I6" s="29">
        <f>SUM(B6:H6)</f>
        <v>11290480.689999999</v>
      </c>
    </row>
    <row r="7" spans="1:9" x14ac:dyDescent="0.25">
      <c r="A7" s="37" t="s">
        <v>13</v>
      </c>
      <c r="B7" s="12">
        <v>2510275.27</v>
      </c>
      <c r="C7" s="13">
        <v>100255.56</v>
      </c>
      <c r="D7" s="13">
        <v>519038.53</v>
      </c>
      <c r="E7" s="13">
        <v>263706</v>
      </c>
      <c r="F7" s="14">
        <v>0</v>
      </c>
      <c r="G7" s="15">
        <v>8369665.5999999996</v>
      </c>
      <c r="H7" s="16">
        <v>33392.949999999997</v>
      </c>
      <c r="I7" s="29">
        <f t="shared" ref="I7:I16" si="0">SUM(B7:H7)</f>
        <v>11796333.91</v>
      </c>
    </row>
    <row r="8" spans="1:9" x14ac:dyDescent="0.25">
      <c r="A8" s="37" t="s">
        <v>14</v>
      </c>
      <c r="B8" s="12">
        <v>2223511.0099999998</v>
      </c>
      <c r="C8" s="13">
        <v>481977.06</v>
      </c>
      <c r="D8" s="13">
        <v>398446.12</v>
      </c>
      <c r="E8" s="13">
        <v>5327674.8</v>
      </c>
      <c r="F8" s="14">
        <v>0</v>
      </c>
      <c r="G8" s="15">
        <v>4872390.71</v>
      </c>
      <c r="H8" s="16">
        <v>29830.48</v>
      </c>
      <c r="I8" s="29">
        <f t="shared" si="0"/>
        <v>13333830.18</v>
      </c>
    </row>
    <row r="9" spans="1:9" x14ac:dyDescent="0.25">
      <c r="A9" s="37" t="s">
        <v>15</v>
      </c>
      <c r="B9" s="12">
        <v>2147658.34</v>
      </c>
      <c r="C9" s="13">
        <v>0</v>
      </c>
      <c r="D9" s="13">
        <v>435395.63</v>
      </c>
      <c r="E9" s="13">
        <v>3146405.68</v>
      </c>
      <c r="F9" s="14">
        <v>0</v>
      </c>
      <c r="G9" s="15">
        <v>5580039.2199999997</v>
      </c>
      <c r="H9" s="16">
        <v>6850.47</v>
      </c>
      <c r="I9" s="29">
        <f t="shared" si="0"/>
        <v>11316349.340000002</v>
      </c>
    </row>
    <row r="10" spans="1:9" x14ac:dyDescent="0.25">
      <c r="A10" s="37" t="s">
        <v>16</v>
      </c>
      <c r="B10" s="12">
        <v>2471384.7000000002</v>
      </c>
      <c r="C10" s="13">
        <v>0</v>
      </c>
      <c r="D10" s="13">
        <v>434330.68</v>
      </c>
      <c r="E10" s="13">
        <v>1065803.3799999999</v>
      </c>
      <c r="F10" s="14">
        <v>713790</v>
      </c>
      <c r="G10" s="15">
        <v>7871602.6200000001</v>
      </c>
      <c r="H10" s="16">
        <v>28690</v>
      </c>
      <c r="I10" s="29">
        <f t="shared" si="0"/>
        <v>12585601.379999999</v>
      </c>
    </row>
    <row r="11" spans="1:9" x14ac:dyDescent="0.25">
      <c r="A11" s="37" t="s">
        <v>17</v>
      </c>
      <c r="B11" s="12">
        <v>2725338.6</v>
      </c>
      <c r="C11" s="13">
        <v>0</v>
      </c>
      <c r="D11" s="13">
        <v>460418.08</v>
      </c>
      <c r="E11" s="13">
        <v>5273606.62</v>
      </c>
      <c r="F11" s="14">
        <v>0</v>
      </c>
      <c r="G11" s="15">
        <v>6428019.5499999998</v>
      </c>
      <c r="H11" s="16">
        <v>6461667.9000000004</v>
      </c>
      <c r="I11" s="29">
        <f t="shared" si="0"/>
        <v>21349050.75</v>
      </c>
    </row>
    <row r="12" spans="1:9" x14ac:dyDescent="0.25">
      <c r="A12" s="37" t="s">
        <v>18</v>
      </c>
      <c r="B12" s="17">
        <v>2961139.23</v>
      </c>
      <c r="C12" s="18">
        <v>976016.59</v>
      </c>
      <c r="D12" s="18">
        <v>691266.83</v>
      </c>
      <c r="E12" s="18">
        <v>11221918.34</v>
      </c>
      <c r="F12" s="19">
        <v>0</v>
      </c>
      <c r="G12" s="20">
        <v>6832397.9900000002</v>
      </c>
      <c r="H12" s="21">
        <v>175601.3</v>
      </c>
      <c r="I12" s="30">
        <f>SUM(B12:H12)</f>
        <v>22858340.279999997</v>
      </c>
    </row>
    <row r="13" spans="1:9" x14ac:dyDescent="0.25">
      <c r="A13" s="37" t="s">
        <v>19</v>
      </c>
      <c r="B13" s="12">
        <v>2841986.4</v>
      </c>
      <c r="C13" s="13">
        <v>0</v>
      </c>
      <c r="D13" s="13">
        <v>676925.95</v>
      </c>
      <c r="E13" s="13">
        <v>0</v>
      </c>
      <c r="F13" s="14">
        <v>0</v>
      </c>
      <c r="G13" s="15">
        <v>7918846.5499999998</v>
      </c>
      <c r="H13" s="16">
        <v>451229.18</v>
      </c>
      <c r="I13" s="29">
        <f t="shared" si="0"/>
        <v>11888988.079999998</v>
      </c>
    </row>
    <row r="14" spans="1:9" x14ac:dyDescent="0.25">
      <c r="A14" s="37" t="s">
        <v>20</v>
      </c>
      <c r="B14" s="12">
        <v>2282105.14</v>
      </c>
      <c r="C14" s="13">
        <v>369697.29</v>
      </c>
      <c r="D14" s="13">
        <v>485535.97</v>
      </c>
      <c r="E14" s="13">
        <v>5939874.9100000001</v>
      </c>
      <c r="F14" s="14">
        <v>0</v>
      </c>
      <c r="G14" s="15">
        <v>6016006.6299999999</v>
      </c>
      <c r="H14" s="16">
        <v>193095.01</v>
      </c>
      <c r="I14" s="29">
        <f t="shared" si="0"/>
        <v>15286314.950000001</v>
      </c>
    </row>
    <row r="15" spans="1:9" x14ac:dyDescent="0.25">
      <c r="A15" s="37" t="s">
        <v>21</v>
      </c>
      <c r="B15" s="12">
        <v>2621226.5499999998</v>
      </c>
      <c r="C15" s="13">
        <v>176973.44</v>
      </c>
      <c r="D15" s="13">
        <v>489603.62</v>
      </c>
      <c r="E15" s="13">
        <v>2783851.82</v>
      </c>
      <c r="F15" s="14">
        <v>0</v>
      </c>
      <c r="G15" s="15">
        <v>6251209.4299999997</v>
      </c>
      <c r="H15" s="16">
        <v>62048.73</v>
      </c>
      <c r="I15" s="29">
        <f t="shared" si="0"/>
        <v>12384913.59</v>
      </c>
    </row>
    <row r="16" spans="1:9" x14ac:dyDescent="0.25">
      <c r="A16" s="37" t="s">
        <v>22</v>
      </c>
      <c r="B16" s="12">
        <v>2657055.65</v>
      </c>
      <c r="C16" s="13">
        <v>103920.4</v>
      </c>
      <c r="D16" s="13">
        <v>440047.54</v>
      </c>
      <c r="E16" s="13">
        <v>247739.11</v>
      </c>
      <c r="F16" s="14">
        <v>0</v>
      </c>
      <c r="G16" s="15">
        <v>8829281.3900000006</v>
      </c>
      <c r="H16" s="16">
        <v>36234.980000000003</v>
      </c>
      <c r="I16" s="29">
        <f t="shared" si="0"/>
        <v>12314279.07</v>
      </c>
    </row>
    <row r="17" spans="1:13" ht="15.75" thickBot="1" x14ac:dyDescent="0.3">
      <c r="A17" s="37" t="s">
        <v>23</v>
      </c>
      <c r="B17" s="12">
        <v>3181904.45</v>
      </c>
      <c r="C17" s="13">
        <v>582947.66</v>
      </c>
      <c r="D17" s="13">
        <v>437238.64</v>
      </c>
      <c r="E17" s="13">
        <v>8596992.9499999993</v>
      </c>
      <c r="F17" s="14">
        <v>0</v>
      </c>
      <c r="G17" s="15">
        <v>7642960.1799999997</v>
      </c>
      <c r="H17" s="16">
        <v>1923093.34</v>
      </c>
      <c r="I17" s="29">
        <f>SUM(B17:H17)</f>
        <v>22365137.219999999</v>
      </c>
    </row>
    <row r="18" spans="1:13" ht="15.75" thickBot="1" x14ac:dyDescent="0.3">
      <c r="A18" s="32" t="s">
        <v>24</v>
      </c>
      <c r="B18" s="33">
        <f>SUM(B6:B17)</f>
        <v>31434889.659999996</v>
      </c>
      <c r="C18" s="33">
        <f t="shared" ref="C18:H18" si="1">SUM(C6:C17)</f>
        <v>2914967.07</v>
      </c>
      <c r="D18" s="33">
        <f t="shared" si="1"/>
        <v>5912368.1099999994</v>
      </c>
      <c r="E18" s="33">
        <f t="shared" si="1"/>
        <v>44712747.75</v>
      </c>
      <c r="F18" s="33">
        <f t="shared" si="1"/>
        <v>713790</v>
      </c>
      <c r="G18" s="33">
        <f t="shared" si="1"/>
        <v>83561709.229999989</v>
      </c>
      <c r="H18" s="33">
        <f t="shared" si="1"/>
        <v>9519147.620000001</v>
      </c>
      <c r="I18" s="31">
        <f>SUM(I6:I17)</f>
        <v>178769619.44</v>
      </c>
    </row>
    <row r="19" spans="1:13" x14ac:dyDescent="0.25">
      <c r="A19" s="22"/>
      <c r="B19" s="23"/>
      <c r="C19" s="23"/>
      <c r="D19" s="23"/>
      <c r="E19" s="23"/>
      <c r="F19" s="23"/>
      <c r="G19" s="23"/>
      <c r="H19" s="23"/>
      <c r="I19" s="3"/>
    </row>
    <row r="20" spans="1:13" ht="25.5" x14ac:dyDescent="0.25">
      <c r="A20" s="36" t="s">
        <v>25</v>
      </c>
      <c r="B20" s="24">
        <v>32870000</v>
      </c>
      <c r="C20" s="24">
        <v>2450000</v>
      </c>
      <c r="D20" s="24">
        <v>5320000</v>
      </c>
      <c r="E20" s="24">
        <v>43620000</v>
      </c>
      <c r="F20" s="24">
        <v>715000</v>
      </c>
      <c r="G20" s="24">
        <v>84990000</v>
      </c>
      <c r="H20" s="25">
        <v>9594000</v>
      </c>
      <c r="I20" s="34">
        <f>SUM(B20:H20)</f>
        <v>179559000</v>
      </c>
    </row>
    <row r="21" spans="1:13" x14ac:dyDescent="0.25">
      <c r="A21" s="26" t="s">
        <v>26</v>
      </c>
      <c r="B21" s="27">
        <f>B18/B20</f>
        <v>0.9563398132035289</v>
      </c>
      <c r="C21" s="27">
        <f t="shared" ref="C21:H21" si="2">C18/C20</f>
        <v>1.1897824775510204</v>
      </c>
      <c r="D21" s="27">
        <f t="shared" si="2"/>
        <v>1.1113473890977443</v>
      </c>
      <c r="E21" s="27">
        <f>E18/E20</f>
        <v>1.0250515302613481</v>
      </c>
      <c r="F21" s="27">
        <f>F18/F20</f>
        <v>0.99830769230769234</v>
      </c>
      <c r="G21" s="27">
        <f t="shared" si="2"/>
        <v>0.98319460207083176</v>
      </c>
      <c r="H21" s="27">
        <f t="shared" si="2"/>
        <v>0.99219800083385457</v>
      </c>
      <c r="I21" s="28">
        <f>I18/I20</f>
        <v>0.99560378170963304</v>
      </c>
    </row>
    <row r="22" spans="1:13" x14ac:dyDescent="0.25">
      <c r="M22" s="41"/>
    </row>
  </sheetData>
  <mergeCells count="2">
    <mergeCell ref="B3:I3"/>
    <mergeCell ref="I4:I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1D7C-A719-4E86-B2C8-C57136677C96}">
  <sheetPr>
    <tabColor theme="7" tint="0.59999389629810485"/>
  </sheetPr>
  <dimension ref="A1:H143"/>
  <sheetViews>
    <sheetView workbookViewId="0">
      <selection activeCell="E124" sqref="E124"/>
    </sheetView>
  </sheetViews>
  <sheetFormatPr defaultRowHeight="15" x14ac:dyDescent="0.25"/>
  <cols>
    <col min="3" max="3" width="43.140625" customWidth="1"/>
    <col min="4" max="4" width="11.28515625" customWidth="1"/>
    <col min="5" max="5" width="13.28515625" customWidth="1"/>
    <col min="6" max="6" width="13.5703125" customWidth="1"/>
    <col min="7" max="7" width="12" customWidth="1"/>
    <col min="8" max="8" width="12.42578125" bestFit="1" customWidth="1"/>
  </cols>
  <sheetData>
    <row r="1" spans="1:7" x14ac:dyDescent="0.25">
      <c r="A1" s="44"/>
      <c r="B1" s="137" t="s">
        <v>27</v>
      </c>
      <c r="C1" s="137"/>
      <c r="D1" s="137"/>
      <c r="E1" s="137"/>
      <c r="F1" s="137"/>
      <c r="G1" s="46"/>
    </row>
    <row r="2" spans="1:7" ht="15.75" thickBot="1" x14ac:dyDescent="0.3">
      <c r="A2" s="44"/>
      <c r="B2" s="138"/>
      <c r="C2" s="138"/>
      <c r="D2" s="138"/>
      <c r="E2" s="138"/>
      <c r="F2" s="138"/>
      <c r="G2" s="46"/>
    </row>
    <row r="3" spans="1:7" ht="19.5" thickBot="1" x14ac:dyDescent="0.3">
      <c r="A3" s="136" t="s">
        <v>28</v>
      </c>
      <c r="B3" s="136"/>
      <c r="C3" s="136"/>
      <c r="D3" s="136"/>
      <c r="E3" s="136"/>
      <c r="F3" s="136"/>
      <c r="G3" s="136"/>
    </row>
    <row r="4" spans="1:7" ht="15.75" x14ac:dyDescent="0.25">
      <c r="A4" s="139"/>
      <c r="B4" s="139"/>
      <c r="C4" s="139"/>
      <c r="D4" s="139"/>
      <c r="E4" s="139"/>
      <c r="F4" s="139"/>
      <c r="G4" s="139"/>
    </row>
    <row r="5" spans="1:7" ht="15.75" x14ac:dyDescent="0.25">
      <c r="A5" s="140"/>
      <c r="B5" s="140"/>
      <c r="C5" s="140"/>
      <c r="D5" s="140"/>
      <c r="E5" s="140"/>
      <c r="F5" s="140"/>
      <c r="G5" s="140"/>
    </row>
    <row r="6" spans="1:7" ht="45" customHeight="1" x14ac:dyDescent="0.25">
      <c r="A6" s="141" t="s">
        <v>29</v>
      </c>
      <c r="B6" s="142"/>
      <c r="C6" s="143"/>
      <c r="D6" s="45" t="s">
        <v>30</v>
      </c>
      <c r="E6" s="45" t="s">
        <v>31</v>
      </c>
      <c r="F6" s="45" t="s">
        <v>32</v>
      </c>
      <c r="G6" s="45" t="s">
        <v>33</v>
      </c>
    </row>
    <row r="7" spans="1:7" x14ac:dyDescent="0.25">
      <c r="A7" s="43" t="s">
        <v>34</v>
      </c>
      <c r="B7" s="144" t="s">
        <v>35</v>
      </c>
      <c r="C7" s="144"/>
      <c r="D7" s="144"/>
      <c r="E7" s="144"/>
      <c r="F7" s="144"/>
      <c r="G7" s="145"/>
    </row>
    <row r="8" spans="1:7" x14ac:dyDescent="0.25">
      <c r="A8" s="44"/>
      <c r="B8" s="47" t="s">
        <v>36</v>
      </c>
      <c r="C8" s="48" t="s">
        <v>37</v>
      </c>
      <c r="D8" s="51">
        <v>0</v>
      </c>
      <c r="E8" s="52">
        <v>4711000</v>
      </c>
      <c r="F8" s="52">
        <v>338928</v>
      </c>
      <c r="G8" s="53">
        <v>4372072</v>
      </c>
    </row>
    <row r="9" spans="1:7" x14ac:dyDescent="0.25">
      <c r="A9" s="147" t="s">
        <v>38</v>
      </c>
      <c r="B9" s="144"/>
      <c r="C9" s="145"/>
      <c r="D9" s="54">
        <v>0</v>
      </c>
      <c r="E9" s="55">
        <v>4711000</v>
      </c>
      <c r="F9" s="55">
        <v>338928</v>
      </c>
      <c r="G9" s="56">
        <v>4372072</v>
      </c>
    </row>
    <row r="10" spans="1:7" x14ac:dyDescent="0.25">
      <c r="A10" s="146"/>
      <c r="B10" s="146"/>
      <c r="C10" s="146"/>
      <c r="D10" s="146"/>
      <c r="E10" s="146"/>
      <c r="F10" s="146"/>
      <c r="G10" s="146"/>
    </row>
    <row r="11" spans="1:7" x14ac:dyDescent="0.25">
      <c r="A11" s="43" t="s">
        <v>39</v>
      </c>
      <c r="B11" s="144" t="s">
        <v>40</v>
      </c>
      <c r="C11" s="144"/>
      <c r="D11" s="144"/>
      <c r="E11" s="144"/>
      <c r="F11" s="144"/>
      <c r="G11" s="145"/>
    </row>
    <row r="12" spans="1:7" x14ac:dyDescent="0.25">
      <c r="A12" s="44"/>
      <c r="B12" s="49" t="s">
        <v>41</v>
      </c>
      <c r="C12" s="50" t="s">
        <v>42</v>
      </c>
      <c r="D12" s="51">
        <v>0</v>
      </c>
      <c r="E12" s="52">
        <v>140000</v>
      </c>
      <c r="F12" s="52">
        <v>140000</v>
      </c>
      <c r="G12" s="53">
        <v>0</v>
      </c>
    </row>
    <row r="13" spans="1:7" x14ac:dyDescent="0.25">
      <c r="A13" s="44"/>
      <c r="B13" s="49" t="s">
        <v>43</v>
      </c>
      <c r="C13" s="50" t="s">
        <v>44</v>
      </c>
      <c r="D13" s="51">
        <v>7000000</v>
      </c>
      <c r="E13" s="52">
        <v>7000000</v>
      </c>
      <c r="F13" s="52">
        <v>0</v>
      </c>
      <c r="G13" s="53">
        <v>7000000</v>
      </c>
    </row>
    <row r="14" spans="1:7" x14ac:dyDescent="0.25">
      <c r="A14" s="44"/>
      <c r="B14" s="49" t="s">
        <v>45</v>
      </c>
      <c r="C14" s="50" t="s">
        <v>46</v>
      </c>
      <c r="D14" s="51">
        <v>2000000</v>
      </c>
      <c r="E14" s="52">
        <v>1971000</v>
      </c>
      <c r="F14" s="52">
        <v>1944806.55</v>
      </c>
      <c r="G14" s="53">
        <v>26193.45</v>
      </c>
    </row>
    <row r="15" spans="1:7" x14ac:dyDescent="0.25">
      <c r="A15" s="44"/>
      <c r="B15" s="47" t="s">
        <v>47</v>
      </c>
      <c r="C15" s="48" t="s">
        <v>48</v>
      </c>
      <c r="D15" s="51">
        <v>0</v>
      </c>
      <c r="E15" s="52">
        <v>300000</v>
      </c>
      <c r="F15" s="52">
        <v>165695</v>
      </c>
      <c r="G15" s="53">
        <v>134305</v>
      </c>
    </row>
    <row r="16" spans="1:7" x14ac:dyDescent="0.25">
      <c r="A16" s="147" t="s">
        <v>49</v>
      </c>
      <c r="B16" s="144"/>
      <c r="C16" s="145"/>
      <c r="D16" s="54">
        <v>9000000</v>
      </c>
      <c r="E16" s="55">
        <v>9411000</v>
      </c>
      <c r="F16" s="55">
        <v>2250501.5499999998</v>
      </c>
      <c r="G16" s="56">
        <v>7160498.4500000002</v>
      </c>
    </row>
    <row r="17" spans="1:7" x14ac:dyDescent="0.25">
      <c r="A17" s="146"/>
      <c r="B17" s="146"/>
      <c r="C17" s="146"/>
      <c r="D17" s="146"/>
      <c r="E17" s="146"/>
      <c r="F17" s="146"/>
      <c r="G17" s="146"/>
    </row>
    <row r="18" spans="1:7" x14ac:dyDescent="0.25">
      <c r="A18" s="43" t="s">
        <v>50</v>
      </c>
      <c r="B18" s="144" t="s">
        <v>51</v>
      </c>
      <c r="C18" s="144"/>
      <c r="D18" s="144"/>
      <c r="E18" s="144"/>
      <c r="F18" s="144"/>
      <c r="G18" s="145"/>
    </row>
    <row r="19" spans="1:7" x14ac:dyDescent="0.25">
      <c r="A19" s="44"/>
      <c r="B19" s="49" t="s">
        <v>52</v>
      </c>
      <c r="C19" s="50" t="s">
        <v>53</v>
      </c>
      <c r="D19" s="51">
        <v>0</v>
      </c>
      <c r="E19" s="52">
        <v>5400000</v>
      </c>
      <c r="F19" s="52">
        <v>5307574.0999999996</v>
      </c>
      <c r="G19" s="53">
        <v>92425.9</v>
      </c>
    </row>
    <row r="20" spans="1:7" x14ac:dyDescent="0.25">
      <c r="A20" s="44"/>
      <c r="B20" s="49" t="s">
        <v>54</v>
      </c>
      <c r="C20" s="50" t="s">
        <v>55</v>
      </c>
      <c r="D20" s="51">
        <v>0</v>
      </c>
      <c r="E20" s="52">
        <v>2000000</v>
      </c>
      <c r="F20" s="52">
        <v>9000</v>
      </c>
      <c r="G20" s="53">
        <v>1991000</v>
      </c>
    </row>
    <row r="21" spans="1:7" x14ac:dyDescent="0.25">
      <c r="A21" s="44"/>
      <c r="B21" s="49" t="s">
        <v>56</v>
      </c>
      <c r="C21" s="50" t="s">
        <v>57</v>
      </c>
      <c r="D21" s="51">
        <v>0</v>
      </c>
      <c r="E21" s="52">
        <v>210000</v>
      </c>
      <c r="F21" s="52">
        <v>139600</v>
      </c>
      <c r="G21" s="53">
        <v>70400</v>
      </c>
    </row>
    <row r="22" spans="1:7" x14ac:dyDescent="0.25">
      <c r="A22" s="44"/>
      <c r="B22" s="49" t="s">
        <v>58</v>
      </c>
      <c r="C22" s="50" t="s">
        <v>59</v>
      </c>
      <c r="D22" s="51">
        <v>0</v>
      </c>
      <c r="E22" s="52">
        <v>375000</v>
      </c>
      <c r="F22" s="52">
        <v>198360</v>
      </c>
      <c r="G22" s="53">
        <v>176640</v>
      </c>
    </row>
    <row r="23" spans="1:7" x14ac:dyDescent="0.25">
      <c r="A23" s="44"/>
      <c r="B23" s="49" t="s">
        <v>60</v>
      </c>
      <c r="C23" s="50" t="s">
        <v>61</v>
      </c>
      <c r="D23" s="51">
        <v>0</v>
      </c>
      <c r="E23" s="52">
        <v>160000</v>
      </c>
      <c r="F23" s="52">
        <v>0</v>
      </c>
      <c r="G23" s="53">
        <v>160000</v>
      </c>
    </row>
    <row r="24" spans="1:7" x14ac:dyDescent="0.25">
      <c r="A24" s="44"/>
      <c r="B24" s="49" t="s">
        <v>62</v>
      </c>
      <c r="C24" s="50" t="s">
        <v>63</v>
      </c>
      <c r="D24" s="51">
        <v>0</v>
      </c>
      <c r="E24" s="52">
        <v>140000</v>
      </c>
      <c r="F24" s="52">
        <v>105324</v>
      </c>
      <c r="G24" s="53">
        <v>34676</v>
      </c>
    </row>
    <row r="25" spans="1:7" x14ac:dyDescent="0.25">
      <c r="A25" s="44"/>
      <c r="B25" s="49" t="s">
        <v>64</v>
      </c>
      <c r="C25" s="50" t="s">
        <v>65</v>
      </c>
      <c r="D25" s="51">
        <v>0</v>
      </c>
      <c r="E25" s="52">
        <v>1000000</v>
      </c>
      <c r="F25" s="52">
        <v>0</v>
      </c>
      <c r="G25" s="53">
        <v>1000000</v>
      </c>
    </row>
    <row r="26" spans="1:7" x14ac:dyDescent="0.25">
      <c r="A26" s="44"/>
      <c r="B26" s="49" t="s">
        <v>66</v>
      </c>
      <c r="C26" s="50" t="s">
        <v>67</v>
      </c>
      <c r="D26" s="51">
        <v>8000000</v>
      </c>
      <c r="E26" s="52">
        <v>10300000</v>
      </c>
      <c r="F26" s="52">
        <v>6068891.5999999996</v>
      </c>
      <c r="G26" s="53">
        <v>4231108.4000000004</v>
      </c>
    </row>
    <row r="27" spans="1:7" x14ac:dyDescent="0.25">
      <c r="A27" s="44"/>
      <c r="B27" s="49" t="s">
        <v>68</v>
      </c>
      <c r="C27" s="50" t="s">
        <v>69</v>
      </c>
      <c r="D27" s="51">
        <v>7000000</v>
      </c>
      <c r="E27" s="52">
        <v>7000000</v>
      </c>
      <c r="F27" s="52">
        <v>6125464.4500000002</v>
      </c>
      <c r="G27" s="53">
        <v>874535.55</v>
      </c>
    </row>
    <row r="28" spans="1:7" x14ac:dyDescent="0.25">
      <c r="A28" s="44"/>
      <c r="B28" s="47" t="s">
        <v>70</v>
      </c>
      <c r="C28" s="48" t="s">
        <v>71</v>
      </c>
      <c r="D28" s="51">
        <v>0</v>
      </c>
      <c r="E28" s="52">
        <v>30000</v>
      </c>
      <c r="F28" s="52">
        <v>0</v>
      </c>
      <c r="G28" s="53">
        <v>30000</v>
      </c>
    </row>
    <row r="29" spans="1:7" x14ac:dyDescent="0.25">
      <c r="A29" s="147" t="s">
        <v>72</v>
      </c>
      <c r="B29" s="144"/>
      <c r="C29" s="145"/>
      <c r="D29" s="54">
        <v>15000000</v>
      </c>
      <c r="E29" s="55">
        <v>26615000</v>
      </c>
      <c r="F29" s="55">
        <v>17954214.149999999</v>
      </c>
      <c r="G29" s="56">
        <v>8660785.8499999996</v>
      </c>
    </row>
    <row r="30" spans="1:7" x14ac:dyDescent="0.25">
      <c r="A30" s="146"/>
      <c r="B30" s="146"/>
      <c r="C30" s="146"/>
      <c r="D30" s="146"/>
      <c r="E30" s="146"/>
      <c r="F30" s="146"/>
      <c r="G30" s="146"/>
    </row>
    <row r="31" spans="1:7" x14ac:dyDescent="0.25">
      <c r="A31" s="43" t="s">
        <v>73</v>
      </c>
      <c r="B31" s="144" t="s">
        <v>74</v>
      </c>
      <c r="C31" s="144"/>
      <c r="D31" s="144"/>
      <c r="E31" s="144"/>
      <c r="F31" s="144"/>
      <c r="G31" s="145"/>
    </row>
    <row r="32" spans="1:7" x14ac:dyDescent="0.25">
      <c r="A32" s="44"/>
      <c r="B32" s="49" t="s">
        <v>75</v>
      </c>
      <c r="C32" s="50" t="s">
        <v>76</v>
      </c>
      <c r="D32" s="51">
        <v>0</v>
      </c>
      <c r="E32" s="52">
        <v>223000</v>
      </c>
      <c r="F32" s="52">
        <v>221234</v>
      </c>
      <c r="G32" s="53">
        <v>1766</v>
      </c>
    </row>
    <row r="33" spans="1:7" x14ac:dyDescent="0.25">
      <c r="A33" s="44"/>
      <c r="B33" s="49" t="s">
        <v>77</v>
      </c>
      <c r="C33" s="50" t="s">
        <v>78</v>
      </c>
      <c r="D33" s="51">
        <v>0</v>
      </c>
      <c r="E33" s="52">
        <v>313000</v>
      </c>
      <c r="F33" s="52">
        <v>0</v>
      </c>
      <c r="G33" s="53">
        <v>313000</v>
      </c>
    </row>
    <row r="34" spans="1:7" x14ac:dyDescent="0.25">
      <c r="A34" s="44"/>
      <c r="B34" s="49" t="s">
        <v>79</v>
      </c>
      <c r="C34" s="50" t="s">
        <v>80</v>
      </c>
      <c r="D34" s="51">
        <v>0</v>
      </c>
      <c r="E34" s="52">
        <v>829000</v>
      </c>
      <c r="F34" s="52">
        <v>102649</v>
      </c>
      <c r="G34" s="53">
        <v>726351</v>
      </c>
    </row>
    <row r="35" spans="1:7" x14ac:dyDescent="0.25">
      <c r="A35" s="44"/>
      <c r="B35" s="47" t="s">
        <v>81</v>
      </c>
      <c r="C35" s="48" t="s">
        <v>82</v>
      </c>
      <c r="D35" s="51">
        <v>0</v>
      </c>
      <c r="E35" s="52">
        <v>140000</v>
      </c>
      <c r="F35" s="52">
        <v>9000</v>
      </c>
      <c r="G35" s="53">
        <v>131000</v>
      </c>
    </row>
    <row r="36" spans="1:7" x14ac:dyDescent="0.25">
      <c r="A36" s="147" t="s">
        <v>83</v>
      </c>
      <c r="B36" s="144"/>
      <c r="C36" s="145"/>
      <c r="D36" s="54">
        <v>0</v>
      </c>
      <c r="E36" s="55">
        <v>1505000</v>
      </c>
      <c r="F36" s="55">
        <v>332883</v>
      </c>
      <c r="G36" s="56">
        <v>1172117</v>
      </c>
    </row>
    <row r="37" spans="1:7" x14ac:dyDescent="0.25">
      <c r="A37" s="146"/>
      <c r="B37" s="146"/>
      <c r="C37" s="146"/>
      <c r="D37" s="146"/>
      <c r="E37" s="146"/>
      <c r="F37" s="146"/>
      <c r="G37" s="146"/>
    </row>
    <row r="38" spans="1:7" x14ac:dyDescent="0.25">
      <c r="A38" s="43" t="s">
        <v>84</v>
      </c>
      <c r="B38" s="144" t="s">
        <v>85</v>
      </c>
      <c r="C38" s="144"/>
      <c r="D38" s="144"/>
      <c r="E38" s="144"/>
      <c r="F38" s="144"/>
      <c r="G38" s="145"/>
    </row>
    <row r="39" spans="1:7" x14ac:dyDescent="0.25">
      <c r="A39" s="44"/>
      <c r="B39" s="47" t="s">
        <v>86</v>
      </c>
      <c r="C39" s="48" t="s">
        <v>87</v>
      </c>
      <c r="D39" s="51">
        <v>2500000</v>
      </c>
      <c r="E39" s="52">
        <v>840000</v>
      </c>
      <c r="F39" s="52">
        <v>0</v>
      </c>
      <c r="G39" s="53">
        <v>840000</v>
      </c>
    </row>
    <row r="40" spans="1:7" x14ac:dyDescent="0.25">
      <c r="A40" s="147" t="s">
        <v>88</v>
      </c>
      <c r="B40" s="144"/>
      <c r="C40" s="145"/>
      <c r="D40" s="54">
        <v>2500000</v>
      </c>
      <c r="E40" s="55">
        <v>840000</v>
      </c>
      <c r="F40" s="55">
        <v>0</v>
      </c>
      <c r="G40" s="56">
        <v>840000</v>
      </c>
    </row>
    <row r="41" spans="1:7" x14ac:dyDescent="0.25">
      <c r="A41" s="146"/>
      <c r="B41" s="146"/>
      <c r="C41" s="146"/>
      <c r="D41" s="146"/>
      <c r="E41" s="146"/>
      <c r="F41" s="146"/>
      <c r="G41" s="146"/>
    </row>
    <row r="42" spans="1:7" x14ac:dyDescent="0.25">
      <c r="A42" s="43" t="s">
        <v>89</v>
      </c>
      <c r="B42" s="144" t="s">
        <v>90</v>
      </c>
      <c r="C42" s="144"/>
      <c r="D42" s="144"/>
      <c r="E42" s="144"/>
      <c r="F42" s="144"/>
      <c r="G42" s="145"/>
    </row>
    <row r="43" spans="1:7" x14ac:dyDescent="0.25">
      <c r="A43" s="44"/>
      <c r="B43" s="47" t="s">
        <v>91</v>
      </c>
      <c r="C43" s="48" t="s">
        <v>92</v>
      </c>
      <c r="D43" s="51">
        <v>7000000</v>
      </c>
      <c r="E43" s="52">
        <v>7000000</v>
      </c>
      <c r="F43" s="52">
        <v>286000</v>
      </c>
      <c r="G43" s="53">
        <v>6714000</v>
      </c>
    </row>
    <row r="44" spans="1:7" x14ac:dyDescent="0.25">
      <c r="A44" s="147" t="s">
        <v>93</v>
      </c>
      <c r="B44" s="144"/>
      <c r="C44" s="145"/>
      <c r="D44" s="54">
        <v>7000000</v>
      </c>
      <c r="E44" s="55">
        <v>7000000</v>
      </c>
      <c r="F44" s="55">
        <v>286000</v>
      </c>
      <c r="G44" s="56">
        <v>6714000</v>
      </c>
    </row>
    <row r="45" spans="1:7" x14ac:dyDescent="0.25">
      <c r="A45" s="146"/>
      <c r="B45" s="146"/>
      <c r="C45" s="146"/>
      <c r="D45" s="146"/>
      <c r="E45" s="146"/>
      <c r="F45" s="146"/>
      <c r="G45" s="146"/>
    </row>
    <row r="46" spans="1:7" x14ac:dyDescent="0.25">
      <c r="A46" s="43" t="s">
        <v>94</v>
      </c>
      <c r="B46" s="144" t="s">
        <v>95</v>
      </c>
      <c r="C46" s="144"/>
      <c r="D46" s="144"/>
      <c r="E46" s="144"/>
      <c r="F46" s="144"/>
      <c r="G46" s="145"/>
    </row>
    <row r="47" spans="1:7" x14ac:dyDescent="0.25">
      <c r="A47" s="44"/>
      <c r="B47" s="49" t="s">
        <v>96</v>
      </c>
      <c r="C47" s="50" t="s">
        <v>97</v>
      </c>
      <c r="D47" s="51">
        <v>0</v>
      </c>
      <c r="E47" s="52">
        <v>160000</v>
      </c>
      <c r="F47" s="52">
        <v>131999</v>
      </c>
      <c r="G47" s="53">
        <v>28001</v>
      </c>
    </row>
    <row r="48" spans="1:7" x14ac:dyDescent="0.25">
      <c r="A48" s="44"/>
      <c r="B48" s="49" t="s">
        <v>98</v>
      </c>
      <c r="C48" s="50" t="s">
        <v>99</v>
      </c>
      <c r="D48" s="51">
        <v>0</v>
      </c>
      <c r="E48" s="52">
        <v>142000</v>
      </c>
      <c r="F48" s="52">
        <v>140000</v>
      </c>
      <c r="G48" s="53">
        <v>2000</v>
      </c>
    </row>
    <row r="49" spans="1:7" x14ac:dyDescent="0.25">
      <c r="A49" s="44"/>
      <c r="B49" s="49" t="s">
        <v>100</v>
      </c>
      <c r="C49" s="50" t="s">
        <v>101</v>
      </c>
      <c r="D49" s="51">
        <v>2500000</v>
      </c>
      <c r="E49" s="52">
        <v>10175000</v>
      </c>
      <c r="F49" s="52">
        <v>195477.37</v>
      </c>
      <c r="G49" s="53">
        <v>9979522.6300000008</v>
      </c>
    </row>
    <row r="50" spans="1:7" x14ac:dyDescent="0.25">
      <c r="A50" s="44"/>
      <c r="B50" s="47" t="s">
        <v>102</v>
      </c>
      <c r="C50" s="48" t="s">
        <v>103</v>
      </c>
      <c r="D50" s="51">
        <v>0</v>
      </c>
      <c r="E50" s="52">
        <v>220000</v>
      </c>
      <c r="F50" s="52">
        <v>120000</v>
      </c>
      <c r="G50" s="53">
        <v>100000</v>
      </c>
    </row>
    <row r="51" spans="1:7" x14ac:dyDescent="0.25">
      <c r="A51" s="147" t="s">
        <v>104</v>
      </c>
      <c r="B51" s="144"/>
      <c r="C51" s="145"/>
      <c r="D51" s="54">
        <v>2500000</v>
      </c>
      <c r="E51" s="55">
        <v>10697000</v>
      </c>
      <c r="F51" s="55">
        <v>587476.37</v>
      </c>
      <c r="G51" s="56">
        <v>10109523.630000001</v>
      </c>
    </row>
    <row r="52" spans="1:7" x14ac:dyDescent="0.25">
      <c r="A52" s="146"/>
      <c r="B52" s="146"/>
      <c r="C52" s="146"/>
      <c r="D52" s="146"/>
      <c r="E52" s="146"/>
      <c r="F52" s="146"/>
      <c r="G52" s="146"/>
    </row>
    <row r="53" spans="1:7" x14ac:dyDescent="0.25">
      <c r="A53" s="43" t="s">
        <v>105</v>
      </c>
      <c r="B53" s="144" t="s">
        <v>106</v>
      </c>
      <c r="C53" s="144"/>
      <c r="D53" s="144"/>
      <c r="E53" s="144"/>
      <c r="F53" s="144"/>
      <c r="G53" s="145"/>
    </row>
    <row r="54" spans="1:7" x14ac:dyDescent="0.25">
      <c r="A54" s="44"/>
      <c r="B54" s="47" t="s">
        <v>107</v>
      </c>
      <c r="C54" s="48" t="s">
        <v>108</v>
      </c>
      <c r="D54" s="51">
        <v>0</v>
      </c>
      <c r="E54" s="52">
        <v>5781000</v>
      </c>
      <c r="F54" s="52">
        <v>5035148.8</v>
      </c>
      <c r="G54" s="53">
        <v>745851.2</v>
      </c>
    </row>
    <row r="55" spans="1:7" x14ac:dyDescent="0.25">
      <c r="A55" s="147" t="s">
        <v>109</v>
      </c>
      <c r="B55" s="144"/>
      <c r="C55" s="145"/>
      <c r="D55" s="54">
        <v>0</v>
      </c>
      <c r="E55" s="55">
        <v>5781000</v>
      </c>
      <c r="F55" s="55">
        <v>5035148.8</v>
      </c>
      <c r="G55" s="56">
        <v>745851.2</v>
      </c>
    </row>
    <row r="56" spans="1:7" x14ac:dyDescent="0.25">
      <c r="A56" s="146"/>
      <c r="B56" s="146"/>
      <c r="C56" s="146"/>
      <c r="D56" s="146"/>
      <c r="E56" s="146"/>
      <c r="F56" s="146"/>
      <c r="G56" s="146"/>
    </row>
    <row r="57" spans="1:7" x14ac:dyDescent="0.25">
      <c r="A57" s="43" t="s">
        <v>110</v>
      </c>
      <c r="B57" s="144" t="s">
        <v>111</v>
      </c>
      <c r="C57" s="144"/>
      <c r="D57" s="144"/>
      <c r="E57" s="144"/>
      <c r="F57" s="144"/>
      <c r="G57" s="145"/>
    </row>
    <row r="58" spans="1:7" x14ac:dyDescent="0.25">
      <c r="A58" s="44"/>
      <c r="B58" s="47" t="s">
        <v>112</v>
      </c>
      <c r="C58" s="48" t="s">
        <v>113</v>
      </c>
      <c r="D58" s="51">
        <v>0</v>
      </c>
      <c r="E58" s="52">
        <v>3000000</v>
      </c>
      <c r="F58" s="52">
        <v>385000</v>
      </c>
      <c r="G58" s="53">
        <v>2615000</v>
      </c>
    </row>
    <row r="59" spans="1:7" x14ac:dyDescent="0.25">
      <c r="A59" s="147" t="s">
        <v>114</v>
      </c>
      <c r="B59" s="144"/>
      <c r="C59" s="145"/>
      <c r="D59" s="54">
        <v>0</v>
      </c>
      <c r="E59" s="55">
        <v>3000000</v>
      </c>
      <c r="F59" s="55">
        <v>385000</v>
      </c>
      <c r="G59" s="56">
        <v>2615000</v>
      </c>
    </row>
    <row r="60" spans="1:7" x14ac:dyDescent="0.25">
      <c r="A60" s="146"/>
      <c r="B60" s="146"/>
      <c r="C60" s="146"/>
      <c r="D60" s="146"/>
      <c r="E60" s="146"/>
      <c r="F60" s="146"/>
      <c r="G60" s="146"/>
    </row>
    <row r="61" spans="1:7" x14ac:dyDescent="0.25">
      <c r="A61" s="43" t="s">
        <v>115</v>
      </c>
      <c r="B61" s="144" t="s">
        <v>116</v>
      </c>
      <c r="C61" s="144"/>
      <c r="D61" s="144"/>
      <c r="E61" s="144"/>
      <c r="F61" s="144"/>
      <c r="G61" s="145"/>
    </row>
    <row r="62" spans="1:7" x14ac:dyDescent="0.25">
      <c r="A62" s="44"/>
      <c r="B62" s="47" t="s">
        <v>117</v>
      </c>
      <c r="C62" s="48" t="s">
        <v>118</v>
      </c>
      <c r="D62" s="51">
        <v>0</v>
      </c>
      <c r="E62" s="52">
        <v>166000</v>
      </c>
      <c r="F62" s="52">
        <v>165360</v>
      </c>
      <c r="G62" s="53">
        <v>640</v>
      </c>
    </row>
    <row r="63" spans="1:7" x14ac:dyDescent="0.25">
      <c r="A63" s="147" t="s">
        <v>119</v>
      </c>
      <c r="B63" s="144"/>
      <c r="C63" s="145"/>
      <c r="D63" s="54">
        <v>0</v>
      </c>
      <c r="E63" s="55">
        <v>166000</v>
      </c>
      <c r="F63" s="55">
        <v>165360</v>
      </c>
      <c r="G63" s="56">
        <v>640</v>
      </c>
    </row>
    <row r="64" spans="1:7" x14ac:dyDescent="0.25">
      <c r="A64" s="146"/>
      <c r="B64" s="146"/>
      <c r="C64" s="146"/>
      <c r="D64" s="146"/>
      <c r="E64" s="146"/>
      <c r="F64" s="146"/>
      <c r="G64" s="146"/>
    </row>
    <row r="65" spans="1:7" x14ac:dyDescent="0.25">
      <c r="A65" s="43" t="s">
        <v>120</v>
      </c>
      <c r="B65" s="144" t="s">
        <v>121</v>
      </c>
      <c r="C65" s="144"/>
      <c r="D65" s="144"/>
      <c r="E65" s="144"/>
      <c r="F65" s="144"/>
      <c r="G65" s="145"/>
    </row>
    <row r="66" spans="1:7" x14ac:dyDescent="0.25">
      <c r="A66" s="44"/>
      <c r="B66" s="47" t="s">
        <v>122</v>
      </c>
      <c r="C66" s="48" t="s">
        <v>123</v>
      </c>
      <c r="D66" s="51">
        <v>0</v>
      </c>
      <c r="E66" s="52">
        <v>5953000</v>
      </c>
      <c r="F66" s="52">
        <v>5748431.6799999997</v>
      </c>
      <c r="G66" s="53">
        <v>204568.32000000001</v>
      </c>
    </row>
    <row r="67" spans="1:7" x14ac:dyDescent="0.25">
      <c r="A67" s="147" t="s">
        <v>124</v>
      </c>
      <c r="B67" s="144"/>
      <c r="C67" s="145"/>
      <c r="D67" s="54">
        <v>0</v>
      </c>
      <c r="E67" s="55">
        <v>5953000</v>
      </c>
      <c r="F67" s="55">
        <v>5748431.6799999997</v>
      </c>
      <c r="G67" s="56">
        <v>204568.32000000001</v>
      </c>
    </row>
    <row r="68" spans="1:7" x14ac:dyDescent="0.25">
      <c r="A68" s="146"/>
      <c r="B68" s="146"/>
      <c r="C68" s="146"/>
      <c r="D68" s="146"/>
      <c r="E68" s="146"/>
      <c r="F68" s="146"/>
      <c r="G68" s="146"/>
    </row>
    <row r="69" spans="1:7" x14ac:dyDescent="0.25">
      <c r="A69" s="43" t="s">
        <v>125</v>
      </c>
      <c r="B69" s="144" t="s">
        <v>126</v>
      </c>
      <c r="C69" s="144"/>
      <c r="D69" s="144"/>
      <c r="E69" s="144"/>
      <c r="F69" s="144"/>
      <c r="G69" s="145"/>
    </row>
    <row r="70" spans="1:7" x14ac:dyDescent="0.25">
      <c r="A70" s="44"/>
      <c r="B70" s="49" t="s">
        <v>127</v>
      </c>
      <c r="C70" s="50" t="s">
        <v>128</v>
      </c>
      <c r="D70" s="51">
        <v>0</v>
      </c>
      <c r="E70" s="52">
        <v>1500000</v>
      </c>
      <c r="F70" s="52">
        <v>4369.3100000000004</v>
      </c>
      <c r="G70" s="53">
        <v>1495630.69</v>
      </c>
    </row>
    <row r="71" spans="1:7" x14ac:dyDescent="0.25">
      <c r="A71" s="44"/>
      <c r="B71" s="47" t="s">
        <v>129</v>
      </c>
      <c r="C71" s="48" t="s">
        <v>130</v>
      </c>
      <c r="D71" s="51">
        <v>1500000</v>
      </c>
      <c r="E71" s="52">
        <v>1627000</v>
      </c>
      <c r="F71" s="52">
        <v>0</v>
      </c>
      <c r="G71" s="53">
        <v>1627000</v>
      </c>
    </row>
    <row r="72" spans="1:7" x14ac:dyDescent="0.25">
      <c r="A72" s="147" t="s">
        <v>131</v>
      </c>
      <c r="B72" s="144"/>
      <c r="C72" s="145"/>
      <c r="D72" s="54">
        <v>1500000</v>
      </c>
      <c r="E72" s="55">
        <v>3127000</v>
      </c>
      <c r="F72" s="55">
        <v>4369.3100000000004</v>
      </c>
      <c r="G72" s="56">
        <v>3122630.69</v>
      </c>
    </row>
    <row r="73" spans="1:7" x14ac:dyDescent="0.25">
      <c r="A73" s="146"/>
      <c r="B73" s="146"/>
      <c r="C73" s="146"/>
      <c r="D73" s="146"/>
      <c r="E73" s="146"/>
      <c r="F73" s="146"/>
      <c r="G73" s="146"/>
    </row>
    <row r="74" spans="1:7" x14ac:dyDescent="0.25">
      <c r="A74" s="43" t="s">
        <v>132</v>
      </c>
      <c r="B74" s="144" t="s">
        <v>133</v>
      </c>
      <c r="C74" s="144"/>
      <c r="D74" s="144"/>
      <c r="E74" s="144"/>
      <c r="F74" s="144"/>
      <c r="G74" s="145"/>
    </row>
    <row r="75" spans="1:7" x14ac:dyDescent="0.25">
      <c r="A75" s="44"/>
      <c r="B75" s="49" t="s">
        <v>134</v>
      </c>
      <c r="C75" s="50" t="s">
        <v>135</v>
      </c>
      <c r="D75" s="51">
        <v>0</v>
      </c>
      <c r="E75" s="52">
        <v>30000</v>
      </c>
      <c r="F75" s="52">
        <v>0</v>
      </c>
      <c r="G75" s="53">
        <v>30000</v>
      </c>
    </row>
    <row r="76" spans="1:7" x14ac:dyDescent="0.25">
      <c r="A76" s="44"/>
      <c r="B76" s="47" t="s">
        <v>136</v>
      </c>
      <c r="C76" s="48" t="s">
        <v>137</v>
      </c>
      <c r="D76" s="51">
        <v>0</v>
      </c>
      <c r="E76" s="52">
        <v>100000</v>
      </c>
      <c r="F76" s="52">
        <v>0</v>
      </c>
      <c r="G76" s="53">
        <v>100000</v>
      </c>
    </row>
    <row r="77" spans="1:7" x14ac:dyDescent="0.25">
      <c r="A77" s="147" t="s">
        <v>138</v>
      </c>
      <c r="B77" s="144"/>
      <c r="C77" s="145"/>
      <c r="D77" s="54">
        <v>0</v>
      </c>
      <c r="E77" s="55">
        <v>130000</v>
      </c>
      <c r="F77" s="55">
        <v>0</v>
      </c>
      <c r="G77" s="56">
        <v>130000</v>
      </c>
    </row>
    <row r="78" spans="1:7" x14ac:dyDescent="0.25">
      <c r="A78" s="146"/>
      <c r="B78" s="146"/>
      <c r="C78" s="146"/>
      <c r="D78" s="146"/>
      <c r="E78" s="146"/>
      <c r="F78" s="146"/>
      <c r="G78" s="146"/>
    </row>
    <row r="79" spans="1:7" x14ac:dyDescent="0.25">
      <c r="A79" s="43" t="s">
        <v>139</v>
      </c>
      <c r="B79" s="144" t="s">
        <v>140</v>
      </c>
      <c r="C79" s="144"/>
      <c r="D79" s="144"/>
      <c r="E79" s="144"/>
      <c r="F79" s="144"/>
      <c r="G79" s="145"/>
    </row>
    <row r="80" spans="1:7" x14ac:dyDescent="0.25">
      <c r="A80" s="44"/>
      <c r="B80" s="49" t="s">
        <v>141</v>
      </c>
      <c r="C80" s="50" t="s">
        <v>142</v>
      </c>
      <c r="D80" s="51">
        <v>0</v>
      </c>
      <c r="E80" s="52">
        <v>2332000</v>
      </c>
      <c r="F80" s="52">
        <v>2204212.34</v>
      </c>
      <c r="G80" s="53">
        <v>127787.66</v>
      </c>
    </row>
    <row r="81" spans="1:7" x14ac:dyDescent="0.25">
      <c r="A81" s="44"/>
      <c r="B81" s="47" t="s">
        <v>143</v>
      </c>
      <c r="C81" s="48" t="s">
        <v>144</v>
      </c>
      <c r="D81" s="51">
        <v>0</v>
      </c>
      <c r="E81" s="52">
        <v>2000000</v>
      </c>
      <c r="F81" s="52">
        <v>0</v>
      </c>
      <c r="G81" s="53">
        <v>2000000</v>
      </c>
    </row>
    <row r="82" spans="1:7" x14ac:dyDescent="0.25">
      <c r="A82" s="147" t="s">
        <v>145</v>
      </c>
      <c r="B82" s="144"/>
      <c r="C82" s="145"/>
      <c r="D82" s="54">
        <v>0</v>
      </c>
      <c r="E82" s="55">
        <v>4332000</v>
      </c>
      <c r="F82" s="55">
        <v>2204212.34</v>
      </c>
      <c r="G82" s="56">
        <v>2127787.66</v>
      </c>
    </row>
    <row r="83" spans="1:7" x14ac:dyDescent="0.25">
      <c r="A83" s="146"/>
      <c r="B83" s="146"/>
      <c r="C83" s="146"/>
      <c r="D83" s="146"/>
      <c r="E83" s="146"/>
      <c r="F83" s="146"/>
      <c r="G83" s="146"/>
    </row>
    <row r="84" spans="1:7" x14ac:dyDescent="0.25">
      <c r="A84" s="43" t="s">
        <v>146</v>
      </c>
      <c r="B84" s="144" t="s">
        <v>147</v>
      </c>
      <c r="C84" s="144"/>
      <c r="D84" s="144"/>
      <c r="E84" s="144"/>
      <c r="F84" s="144"/>
      <c r="G84" s="145"/>
    </row>
    <row r="85" spans="1:7" x14ac:dyDescent="0.25">
      <c r="A85" s="44"/>
      <c r="B85" s="47" t="s">
        <v>148</v>
      </c>
      <c r="C85" s="48" t="s">
        <v>149</v>
      </c>
      <c r="D85" s="51">
        <v>0</v>
      </c>
      <c r="E85" s="52">
        <v>300000</v>
      </c>
      <c r="F85" s="52">
        <v>48510</v>
      </c>
      <c r="G85" s="53">
        <v>251490</v>
      </c>
    </row>
    <row r="86" spans="1:7" x14ac:dyDescent="0.25">
      <c r="A86" s="147" t="s">
        <v>150</v>
      </c>
      <c r="B86" s="144"/>
      <c r="C86" s="145"/>
      <c r="D86" s="54">
        <v>0</v>
      </c>
      <c r="E86" s="55">
        <v>300000</v>
      </c>
      <c r="F86" s="55">
        <v>48510</v>
      </c>
      <c r="G86" s="56">
        <v>251490</v>
      </c>
    </row>
    <row r="87" spans="1:7" x14ac:dyDescent="0.25">
      <c r="A87" s="146"/>
      <c r="B87" s="146"/>
      <c r="C87" s="146"/>
      <c r="D87" s="146"/>
      <c r="E87" s="146"/>
      <c r="F87" s="146"/>
      <c r="G87" s="146"/>
    </row>
    <row r="88" spans="1:7" x14ac:dyDescent="0.25">
      <c r="A88" s="43" t="s">
        <v>151</v>
      </c>
      <c r="B88" s="144" t="s">
        <v>152</v>
      </c>
      <c r="C88" s="144"/>
      <c r="D88" s="144"/>
      <c r="E88" s="144"/>
      <c r="F88" s="144"/>
      <c r="G88" s="145"/>
    </row>
    <row r="89" spans="1:7" x14ac:dyDescent="0.25">
      <c r="A89" s="44"/>
      <c r="B89" s="47" t="s">
        <v>153</v>
      </c>
      <c r="C89" s="48" t="s">
        <v>154</v>
      </c>
      <c r="D89" s="51">
        <v>600000</v>
      </c>
      <c r="E89" s="52">
        <v>600000</v>
      </c>
      <c r="F89" s="52">
        <v>0</v>
      </c>
      <c r="G89" s="53">
        <v>600000</v>
      </c>
    </row>
    <row r="90" spans="1:7" x14ac:dyDescent="0.25">
      <c r="A90" s="147" t="s">
        <v>155</v>
      </c>
      <c r="B90" s="144"/>
      <c r="C90" s="145"/>
      <c r="D90" s="54">
        <v>600000</v>
      </c>
      <c r="E90" s="55">
        <v>600000</v>
      </c>
      <c r="F90" s="55">
        <v>0</v>
      </c>
      <c r="G90" s="56">
        <v>600000</v>
      </c>
    </row>
    <row r="91" spans="1:7" x14ac:dyDescent="0.25">
      <c r="A91" s="146"/>
      <c r="B91" s="146"/>
      <c r="C91" s="146"/>
      <c r="D91" s="146"/>
      <c r="E91" s="146"/>
      <c r="F91" s="146"/>
      <c r="G91" s="146"/>
    </row>
    <row r="92" spans="1:7" x14ac:dyDescent="0.25">
      <c r="A92" s="43" t="s">
        <v>156</v>
      </c>
      <c r="B92" s="144" t="s">
        <v>157</v>
      </c>
      <c r="C92" s="144"/>
      <c r="D92" s="144"/>
      <c r="E92" s="144"/>
      <c r="F92" s="144"/>
      <c r="G92" s="145"/>
    </row>
    <row r="93" spans="1:7" x14ac:dyDescent="0.25">
      <c r="A93" s="44"/>
      <c r="B93" s="49" t="s">
        <v>158</v>
      </c>
      <c r="C93" s="50" t="s">
        <v>159</v>
      </c>
      <c r="D93" s="51">
        <v>150000</v>
      </c>
      <c r="E93" s="52">
        <v>470000</v>
      </c>
      <c r="F93" s="52">
        <v>326900</v>
      </c>
      <c r="G93" s="53">
        <v>143100</v>
      </c>
    </row>
    <row r="94" spans="1:7" x14ac:dyDescent="0.25">
      <c r="A94" s="44"/>
      <c r="B94" s="49" t="s">
        <v>160</v>
      </c>
      <c r="C94" s="50" t="s">
        <v>161</v>
      </c>
      <c r="D94" s="51">
        <v>340000</v>
      </c>
      <c r="E94" s="52">
        <v>1180000</v>
      </c>
      <c r="F94" s="52">
        <v>484667.91</v>
      </c>
      <c r="G94" s="53">
        <v>695332.09</v>
      </c>
    </row>
    <row r="95" spans="1:7" x14ac:dyDescent="0.25">
      <c r="A95" s="44"/>
      <c r="B95" s="49" t="s">
        <v>162</v>
      </c>
      <c r="C95" s="50" t="s">
        <v>163</v>
      </c>
      <c r="D95" s="51">
        <v>0</v>
      </c>
      <c r="E95" s="52">
        <v>6500000</v>
      </c>
      <c r="F95" s="52">
        <v>6500000</v>
      </c>
      <c r="G95" s="53">
        <v>0</v>
      </c>
    </row>
    <row r="96" spans="1:7" x14ac:dyDescent="0.25">
      <c r="A96" s="44"/>
      <c r="B96" s="47" t="s">
        <v>164</v>
      </c>
      <c r="C96" s="48" t="s">
        <v>165</v>
      </c>
      <c r="D96" s="51">
        <v>0</v>
      </c>
      <c r="E96" s="52">
        <v>3708650</v>
      </c>
      <c r="F96" s="52">
        <v>3708650</v>
      </c>
      <c r="G96" s="53">
        <v>0</v>
      </c>
    </row>
    <row r="97" spans="1:7" x14ac:dyDescent="0.25">
      <c r="A97" s="147" t="s">
        <v>166</v>
      </c>
      <c r="B97" s="144"/>
      <c r="C97" s="145"/>
      <c r="D97" s="54">
        <v>490000</v>
      </c>
      <c r="E97" s="55">
        <v>11858650</v>
      </c>
      <c r="F97" s="55">
        <v>11020217.91</v>
      </c>
      <c r="G97" s="56">
        <v>838432.09</v>
      </c>
    </row>
    <row r="98" spans="1:7" x14ac:dyDescent="0.25">
      <c r="A98" s="146"/>
      <c r="B98" s="146"/>
      <c r="C98" s="146"/>
      <c r="D98" s="146"/>
      <c r="E98" s="146"/>
      <c r="F98" s="146"/>
      <c r="G98" s="146"/>
    </row>
    <row r="99" spans="1:7" x14ac:dyDescent="0.25">
      <c r="A99" s="43" t="s">
        <v>167</v>
      </c>
      <c r="B99" s="144" t="s">
        <v>168</v>
      </c>
      <c r="C99" s="144"/>
      <c r="D99" s="144"/>
      <c r="E99" s="144"/>
      <c r="F99" s="144"/>
      <c r="G99" s="145"/>
    </row>
    <row r="100" spans="1:7" x14ac:dyDescent="0.25">
      <c r="A100" s="44"/>
      <c r="B100" s="47" t="s">
        <v>169</v>
      </c>
      <c r="C100" s="48" t="s">
        <v>170</v>
      </c>
      <c r="D100" s="51">
        <v>0</v>
      </c>
      <c r="E100" s="52">
        <v>75000</v>
      </c>
      <c r="F100" s="52">
        <v>30000</v>
      </c>
      <c r="G100" s="53">
        <v>45000</v>
      </c>
    </row>
    <row r="101" spans="1:7" x14ac:dyDescent="0.25">
      <c r="A101" s="147" t="s">
        <v>171</v>
      </c>
      <c r="B101" s="144"/>
      <c r="C101" s="145"/>
      <c r="D101" s="54">
        <v>0</v>
      </c>
      <c r="E101" s="55">
        <v>75000</v>
      </c>
      <c r="F101" s="55">
        <v>30000</v>
      </c>
      <c r="G101" s="56">
        <v>45000</v>
      </c>
    </row>
    <row r="102" spans="1:7" x14ac:dyDescent="0.25">
      <c r="A102" s="146"/>
      <c r="B102" s="146"/>
      <c r="C102" s="146"/>
      <c r="D102" s="146"/>
      <c r="E102" s="146"/>
      <c r="F102" s="146"/>
      <c r="G102" s="146"/>
    </row>
    <row r="103" spans="1:7" x14ac:dyDescent="0.25">
      <c r="A103" s="43" t="s">
        <v>172</v>
      </c>
      <c r="B103" s="144" t="s">
        <v>173</v>
      </c>
      <c r="C103" s="144"/>
      <c r="D103" s="144"/>
      <c r="E103" s="144"/>
      <c r="F103" s="144"/>
      <c r="G103" s="145"/>
    </row>
    <row r="104" spans="1:7" x14ac:dyDescent="0.25">
      <c r="A104" s="44"/>
      <c r="B104" s="47" t="s">
        <v>174</v>
      </c>
      <c r="C104" s="48" t="s">
        <v>175</v>
      </c>
      <c r="D104" s="51">
        <v>85000</v>
      </c>
      <c r="E104" s="52">
        <v>85000</v>
      </c>
      <c r="F104" s="52">
        <v>42979</v>
      </c>
      <c r="G104" s="53">
        <v>42021</v>
      </c>
    </row>
    <row r="105" spans="1:7" x14ac:dyDescent="0.25">
      <c r="A105" s="147" t="s">
        <v>176</v>
      </c>
      <c r="B105" s="144"/>
      <c r="C105" s="145"/>
      <c r="D105" s="54">
        <v>85000</v>
      </c>
      <c r="E105" s="55">
        <v>85000</v>
      </c>
      <c r="F105" s="55">
        <v>42979</v>
      </c>
      <c r="G105" s="56">
        <v>42021</v>
      </c>
    </row>
    <row r="106" spans="1:7" x14ac:dyDescent="0.25">
      <c r="A106" s="146"/>
      <c r="B106" s="146"/>
      <c r="C106" s="146"/>
      <c r="D106" s="146"/>
      <c r="E106" s="146"/>
      <c r="F106" s="146"/>
      <c r="G106" s="146"/>
    </row>
    <row r="107" spans="1:7" x14ac:dyDescent="0.25">
      <c r="A107" s="43" t="s">
        <v>177</v>
      </c>
      <c r="B107" s="144" t="s">
        <v>178</v>
      </c>
      <c r="C107" s="144"/>
      <c r="D107" s="144"/>
      <c r="E107" s="144"/>
      <c r="F107" s="144"/>
      <c r="G107" s="145"/>
    </row>
    <row r="108" spans="1:7" x14ac:dyDescent="0.25">
      <c r="A108" s="44"/>
      <c r="B108" s="47" t="s">
        <v>179</v>
      </c>
      <c r="C108" s="48" t="s">
        <v>180</v>
      </c>
      <c r="D108" s="51">
        <v>230000</v>
      </c>
      <c r="E108" s="52">
        <v>230000</v>
      </c>
      <c r="F108" s="52">
        <v>229757.22</v>
      </c>
      <c r="G108" s="53">
        <v>242.78</v>
      </c>
    </row>
    <row r="109" spans="1:7" x14ac:dyDescent="0.25">
      <c r="A109" s="147" t="s">
        <v>181</v>
      </c>
      <c r="B109" s="144"/>
      <c r="C109" s="145"/>
      <c r="D109" s="54">
        <v>230000</v>
      </c>
      <c r="E109" s="55">
        <v>230000</v>
      </c>
      <c r="F109" s="55">
        <v>229757.22</v>
      </c>
      <c r="G109" s="56">
        <v>242.78</v>
      </c>
    </row>
    <row r="110" spans="1:7" x14ac:dyDescent="0.25">
      <c r="A110" s="146"/>
      <c r="B110" s="146"/>
      <c r="C110" s="146"/>
      <c r="D110" s="146"/>
      <c r="E110" s="146"/>
      <c r="F110" s="146"/>
      <c r="G110" s="146"/>
    </row>
    <row r="111" spans="1:7" x14ac:dyDescent="0.25">
      <c r="A111" s="43" t="s">
        <v>182</v>
      </c>
      <c r="B111" s="144" t="s">
        <v>183</v>
      </c>
      <c r="C111" s="144"/>
      <c r="D111" s="144"/>
      <c r="E111" s="144"/>
      <c r="F111" s="144"/>
      <c r="G111" s="145"/>
    </row>
    <row r="112" spans="1:7" x14ac:dyDescent="0.25">
      <c r="A112" s="44"/>
      <c r="B112" s="47" t="s">
        <v>184</v>
      </c>
      <c r="C112" s="48" t="s">
        <v>185</v>
      </c>
      <c r="D112" s="51">
        <v>720000</v>
      </c>
      <c r="E112" s="52">
        <v>880000</v>
      </c>
      <c r="F112" s="52">
        <v>804114.4</v>
      </c>
      <c r="G112" s="53">
        <v>75885.600000000006</v>
      </c>
    </row>
    <row r="113" spans="1:7" x14ac:dyDescent="0.25">
      <c r="A113" s="147" t="s">
        <v>186</v>
      </c>
      <c r="B113" s="144"/>
      <c r="C113" s="145"/>
      <c r="D113" s="54">
        <v>720000</v>
      </c>
      <c r="E113" s="55">
        <v>880000</v>
      </c>
      <c r="F113" s="55">
        <v>804114.4</v>
      </c>
      <c r="G113" s="56">
        <v>75885.600000000006</v>
      </c>
    </row>
    <row r="114" spans="1:7" x14ac:dyDescent="0.25">
      <c r="A114" s="146"/>
      <c r="B114" s="146"/>
      <c r="C114" s="146"/>
      <c r="D114" s="146"/>
      <c r="E114" s="146"/>
      <c r="F114" s="146"/>
      <c r="G114" s="146"/>
    </row>
    <row r="115" spans="1:7" x14ac:dyDescent="0.25">
      <c r="A115" s="43" t="s">
        <v>187</v>
      </c>
      <c r="B115" s="144" t="s">
        <v>188</v>
      </c>
      <c r="C115" s="144"/>
      <c r="D115" s="144"/>
      <c r="E115" s="144"/>
      <c r="F115" s="144"/>
      <c r="G115" s="145"/>
    </row>
    <row r="116" spans="1:7" x14ac:dyDescent="0.25">
      <c r="A116" s="44"/>
      <c r="B116" s="47" t="s">
        <v>189</v>
      </c>
      <c r="C116" s="48" t="s">
        <v>190</v>
      </c>
      <c r="D116" s="51">
        <v>0</v>
      </c>
      <c r="E116" s="52">
        <v>180000</v>
      </c>
      <c r="F116" s="52">
        <v>169400</v>
      </c>
      <c r="G116" s="53">
        <v>10600</v>
      </c>
    </row>
    <row r="117" spans="1:7" x14ac:dyDescent="0.25">
      <c r="A117" s="147" t="s">
        <v>191</v>
      </c>
      <c r="B117" s="144"/>
      <c r="C117" s="145"/>
      <c r="D117" s="54">
        <v>0</v>
      </c>
      <c r="E117" s="55">
        <v>180000</v>
      </c>
      <c r="F117" s="55">
        <v>169400</v>
      </c>
      <c r="G117" s="56">
        <v>10600</v>
      </c>
    </row>
    <row r="118" spans="1:7" x14ac:dyDescent="0.25">
      <c r="A118" s="146"/>
      <c r="B118" s="146"/>
      <c r="C118" s="146"/>
      <c r="D118" s="146"/>
      <c r="E118" s="146"/>
      <c r="F118" s="146"/>
      <c r="G118" s="146"/>
    </row>
    <row r="119" spans="1:7" x14ac:dyDescent="0.25">
      <c r="A119" s="43" t="s">
        <v>192</v>
      </c>
      <c r="B119" s="144" t="s">
        <v>193</v>
      </c>
      <c r="C119" s="144"/>
      <c r="D119" s="144"/>
      <c r="E119" s="144"/>
      <c r="F119" s="144"/>
      <c r="G119" s="145"/>
    </row>
    <row r="120" spans="1:7" x14ac:dyDescent="0.25">
      <c r="A120" s="44"/>
      <c r="B120" s="47" t="s">
        <v>194</v>
      </c>
      <c r="C120" s="48" t="s">
        <v>195</v>
      </c>
      <c r="D120" s="51">
        <v>80000</v>
      </c>
      <c r="E120" s="52">
        <v>280000</v>
      </c>
      <c r="F120" s="52">
        <v>214488</v>
      </c>
      <c r="G120" s="53">
        <v>65512</v>
      </c>
    </row>
    <row r="121" spans="1:7" x14ac:dyDescent="0.25">
      <c r="A121" s="147" t="s">
        <v>196</v>
      </c>
      <c r="B121" s="144"/>
      <c r="C121" s="145"/>
      <c r="D121" s="54">
        <v>80000</v>
      </c>
      <c r="E121" s="55">
        <v>280000</v>
      </c>
      <c r="F121" s="55">
        <v>214488</v>
      </c>
      <c r="G121" s="56">
        <v>65512</v>
      </c>
    </row>
    <row r="122" spans="1:7" x14ac:dyDescent="0.25">
      <c r="A122" s="146"/>
      <c r="B122" s="146"/>
      <c r="C122" s="146"/>
      <c r="D122" s="146"/>
      <c r="E122" s="146"/>
      <c r="F122" s="146"/>
      <c r="G122" s="146"/>
    </row>
    <row r="123" spans="1:7" x14ac:dyDescent="0.25">
      <c r="A123" s="43"/>
      <c r="B123" s="144"/>
      <c r="C123" s="144"/>
      <c r="D123" s="144"/>
      <c r="E123" s="144"/>
      <c r="F123" s="144"/>
      <c r="G123" s="145"/>
    </row>
    <row r="124" spans="1:7" x14ac:dyDescent="0.25">
      <c r="A124" s="44"/>
      <c r="B124" s="47" t="s">
        <v>197</v>
      </c>
      <c r="C124" s="48" t="s">
        <v>198</v>
      </c>
      <c r="D124" s="51">
        <v>0</v>
      </c>
      <c r="E124" s="52">
        <v>0</v>
      </c>
      <c r="F124" s="52">
        <v>143885.9</v>
      </c>
      <c r="G124" s="53">
        <v>-143885.9</v>
      </c>
    </row>
    <row r="125" spans="1:7" x14ac:dyDescent="0.25">
      <c r="A125" s="147" t="s">
        <v>199</v>
      </c>
      <c r="B125" s="144"/>
      <c r="C125" s="145"/>
      <c r="D125" s="54">
        <v>0</v>
      </c>
      <c r="E125" s="55">
        <v>0</v>
      </c>
      <c r="F125" s="55">
        <v>143885.9</v>
      </c>
      <c r="G125" s="56">
        <v>-143885.9</v>
      </c>
    </row>
    <row r="126" spans="1:7" x14ac:dyDescent="0.25">
      <c r="A126" s="146"/>
      <c r="B126" s="146"/>
      <c r="C126" s="146"/>
      <c r="D126" s="146"/>
      <c r="E126" s="146"/>
      <c r="F126" s="146"/>
      <c r="G126" s="146"/>
    </row>
    <row r="127" spans="1:7" x14ac:dyDescent="0.25">
      <c r="A127" s="148" t="s">
        <v>200</v>
      </c>
      <c r="B127" s="149"/>
      <c r="C127" s="150"/>
      <c r="D127" s="57">
        <v>39705000</v>
      </c>
      <c r="E127" s="58">
        <v>97756650</v>
      </c>
      <c r="F127" s="58">
        <v>47995877.630000003</v>
      </c>
      <c r="G127" s="59">
        <v>49760772.369999997</v>
      </c>
    </row>
    <row r="128" spans="1:7" x14ac:dyDescent="0.25">
      <c r="A128" s="146"/>
      <c r="B128" s="146"/>
      <c r="C128" s="146"/>
      <c r="D128" s="146"/>
      <c r="E128" s="146"/>
      <c r="F128" s="146"/>
      <c r="G128" s="146"/>
    </row>
    <row r="129" spans="1:8" x14ac:dyDescent="0.25">
      <c r="A129" s="146"/>
      <c r="B129" s="146"/>
      <c r="C129" s="146"/>
      <c r="D129" s="146"/>
      <c r="E129" s="146"/>
      <c r="F129" s="146"/>
      <c r="G129" s="146"/>
    </row>
    <row r="130" spans="1:8" x14ac:dyDescent="0.25">
      <c r="A130" s="44"/>
      <c r="B130" s="44"/>
      <c r="C130" s="44"/>
      <c r="D130" s="44"/>
      <c r="E130" s="44"/>
      <c r="F130" s="44"/>
      <c r="G130" s="44"/>
    </row>
    <row r="131" spans="1:8" x14ac:dyDescent="0.25">
      <c r="A131" s="44"/>
      <c r="B131" s="44"/>
      <c r="C131" s="44"/>
      <c r="D131" s="44"/>
      <c r="E131" s="44"/>
      <c r="F131" s="44"/>
      <c r="G131" s="44"/>
      <c r="H131" s="41"/>
    </row>
    <row r="141" spans="1:8" x14ac:dyDescent="0.25">
      <c r="A141" s="44"/>
      <c r="B141" s="44"/>
      <c r="C141" s="44"/>
      <c r="D141" s="44"/>
      <c r="E141" s="44"/>
      <c r="F141" s="44"/>
      <c r="G141" s="44"/>
    </row>
    <row r="143" spans="1:8" x14ac:dyDescent="0.25">
      <c r="A143" s="44"/>
      <c r="B143" s="44"/>
      <c r="C143" s="44"/>
      <c r="D143" s="44"/>
      <c r="E143" s="44"/>
      <c r="F143" s="44"/>
      <c r="G143" s="44"/>
    </row>
  </sheetData>
  <mergeCells count="104">
    <mergeCell ref="A129:G129"/>
    <mergeCell ref="A127:C127"/>
    <mergeCell ref="A128:G128"/>
    <mergeCell ref="A126:G126"/>
    <mergeCell ref="B123:C123"/>
    <mergeCell ref="D123:G123"/>
    <mergeCell ref="A125:C125"/>
    <mergeCell ref="A122:G122"/>
    <mergeCell ref="B119:C119"/>
    <mergeCell ref="D119:G119"/>
    <mergeCell ref="A121:C121"/>
    <mergeCell ref="A118:G118"/>
    <mergeCell ref="B115:C115"/>
    <mergeCell ref="D115:G115"/>
    <mergeCell ref="A117:C117"/>
    <mergeCell ref="A114:G114"/>
    <mergeCell ref="D111:G111"/>
    <mergeCell ref="A113:C113"/>
    <mergeCell ref="A110:G110"/>
    <mergeCell ref="B107:C107"/>
    <mergeCell ref="D107:G107"/>
    <mergeCell ref="A109:C109"/>
    <mergeCell ref="B111:C111"/>
    <mergeCell ref="A106:G106"/>
    <mergeCell ref="B103:C103"/>
    <mergeCell ref="D103:G103"/>
    <mergeCell ref="A105:C105"/>
    <mergeCell ref="A83:G83"/>
    <mergeCell ref="B79:C79"/>
    <mergeCell ref="D79:G79"/>
    <mergeCell ref="A82:C82"/>
    <mergeCell ref="A102:G102"/>
    <mergeCell ref="B99:C99"/>
    <mergeCell ref="D99:G99"/>
    <mergeCell ref="A101:C101"/>
    <mergeCell ref="A98:G98"/>
    <mergeCell ref="B92:C92"/>
    <mergeCell ref="D92:G92"/>
    <mergeCell ref="A97:C97"/>
    <mergeCell ref="A91:G91"/>
    <mergeCell ref="B88:C88"/>
    <mergeCell ref="D88:G88"/>
    <mergeCell ref="A90:C90"/>
    <mergeCell ref="A87:G87"/>
    <mergeCell ref="B84:C84"/>
    <mergeCell ref="D84:G84"/>
    <mergeCell ref="A86:C86"/>
    <mergeCell ref="B61:C61"/>
    <mergeCell ref="D61:G61"/>
    <mergeCell ref="A63:C63"/>
    <mergeCell ref="A60:G60"/>
    <mergeCell ref="B57:C57"/>
    <mergeCell ref="D57:G57"/>
    <mergeCell ref="A59:C59"/>
    <mergeCell ref="A78:G78"/>
    <mergeCell ref="B74:C74"/>
    <mergeCell ref="D74:G74"/>
    <mergeCell ref="A77:C77"/>
    <mergeCell ref="A73:G73"/>
    <mergeCell ref="B69:C69"/>
    <mergeCell ref="D69:G69"/>
    <mergeCell ref="A72:C72"/>
    <mergeCell ref="A68:G68"/>
    <mergeCell ref="B65:C65"/>
    <mergeCell ref="D65:G65"/>
    <mergeCell ref="A67:C67"/>
    <mergeCell ref="A64:G64"/>
    <mergeCell ref="B31:C31"/>
    <mergeCell ref="D31:G31"/>
    <mergeCell ref="A36:C36"/>
    <mergeCell ref="A56:G56"/>
    <mergeCell ref="B53:C53"/>
    <mergeCell ref="D53:G53"/>
    <mergeCell ref="A55:C55"/>
    <mergeCell ref="A52:G52"/>
    <mergeCell ref="B46:C46"/>
    <mergeCell ref="D46:G46"/>
    <mergeCell ref="A51:C51"/>
    <mergeCell ref="A45:G45"/>
    <mergeCell ref="B42:C42"/>
    <mergeCell ref="D42:G42"/>
    <mergeCell ref="A44:C44"/>
    <mergeCell ref="A41:G41"/>
    <mergeCell ref="B38:C38"/>
    <mergeCell ref="D38:G38"/>
    <mergeCell ref="A40:C40"/>
    <mergeCell ref="A37:G37"/>
    <mergeCell ref="A3:G3"/>
    <mergeCell ref="B1:F2"/>
    <mergeCell ref="A4:G4"/>
    <mergeCell ref="A5:G5"/>
    <mergeCell ref="A6:C6"/>
    <mergeCell ref="B7:C7"/>
    <mergeCell ref="D7:G7"/>
    <mergeCell ref="A30:G30"/>
    <mergeCell ref="B18:C18"/>
    <mergeCell ref="D18:G18"/>
    <mergeCell ref="A29:C29"/>
    <mergeCell ref="A17:G17"/>
    <mergeCell ref="B11:C11"/>
    <mergeCell ref="D11:G11"/>
    <mergeCell ref="A16:C16"/>
    <mergeCell ref="A9:C9"/>
    <mergeCell ref="A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Zůstatky na účtech k 31.12.2025</vt:lpstr>
      <vt:lpstr>Daňové příjmy 2025</vt:lpstr>
      <vt:lpstr>Čerpání investic k 31.12.2025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Milatová</dc:creator>
  <cp:lastModifiedBy>Hana Milatová</cp:lastModifiedBy>
  <dcterms:created xsi:type="dcterms:W3CDTF">2015-06-05T18:19:34Z</dcterms:created>
  <dcterms:modified xsi:type="dcterms:W3CDTF">2026-01-14T09:00:04Z</dcterms:modified>
</cp:coreProperties>
</file>